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68" documentId="120_S{2AC9BD13-BADA-5192-A53E-5A8FF88502F6}" xr6:coauthVersionLast="47" xr6:coauthVersionMax="47" xr10:uidLastSave="{8409A2F8-53FC-4DBC-97DD-6BBA06646175}"/>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3" i="3"/>
  <c r="D4" i="3"/>
  <c r="D5" i="3"/>
  <c r="D6" i="3"/>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<sst xmlns="http://schemas.openxmlformats.org/spreadsheetml/2006/main" count="180292" uniqueCount="39131">
  <si>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</si>
  <si>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</si>
  <si>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</si>
  <si>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</si>
  <si>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</si>
  <si>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</si>
  <si>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</si>
  <si>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</si>
  <si>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</si>
  <si>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</si>
  <si>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</si>
  <si>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</si>
  <si>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</si>
  <si>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</si>
  <si>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</si>
  <si>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</si>
  <si>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</si>
  <si>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</si>
  <si>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</si>
  <si>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</si>
  <si>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</si>
  <si>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</si>
  <si>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</si>
  <si>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</si>
  <si>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</si>
  <si>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</si>
  <si>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</si>
  <si>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</si>
  <si>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</si>
  <si>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</si>
  <si>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</si>
  <si>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</si>
  <si>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</si>
  <si>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</si>
  <si>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</si>
  <si>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</si>
  <si>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</si>
  <si>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</si>
  <si>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</si>
  <si>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</si>
  <si>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</si>
  <si>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</si>
  <si>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</si>
  <si>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</si>
  <si>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</si>
  <si>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</si>
  <si>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</si>
  <si>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</si>
  <si>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</si>
  <si>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</si>
  <si>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</si>
  <si>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</si>
  <si>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</si>
  <si>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</si>
  <si>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</si>
  <si>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</si>
  <si>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</si>
  <si>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</si>
  <si>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</si>
  <si>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</si>
  <si>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</si>
  <si>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</si>
  <si>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</si>
  <si>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</si>
  <si>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</si>
  <si>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</si>
  <si>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</si>
  <si>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</si>
  <si>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</si>
  <si>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</si>
  <si>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</si>
  <si>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</si>
  <si>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</si>
  <si>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</si>
  <si>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</si>
  <si>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</si>
  <si>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</si>
  <si>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</si>
  <si>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</si>
  <si>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</si>
  <si>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</si>
  <si>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</si>
  <si>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</si>
  <si>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</si>
  <si>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</si>
  <si>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</si>
  <si>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</si>
  <si>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</si>
  <si>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</si>
  <si>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</si>
  <si>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</si>
  <si>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</si>
  <si>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</si>
  <si>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</si>
  <si>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</si>
  <si>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</si>
  <si>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</si>
  <si>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</si>
  <si>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</si>
  <si>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</si>
  <si>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</si>
  <si>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</si>
  <si>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</si>
  <si>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</si>
  <si>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</si>
  <si>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</si>
  <si>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</si>
  <si>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</si>
  <si>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</si>
  <si>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</si>
  <si>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</si>
  <si>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</si>
  <si>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</si>
  <si>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</si>
  <si>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</si>
  <si>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</si>
  <si>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</si>
  <si>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</si>
  <si>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</si>
  <si>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</si>
  <si>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</si>
  <si>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</si>
  <si>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</si>
  <si>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</si>
  <si>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</si>
  <si>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</si>
  <si>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</si>
  <si>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</si>
  <si>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</si>
  <si>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</si>
  <si>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</si>
  <si>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</si>
  <si>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</si>
  <si>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</si>
  <si>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</si>
  <si>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</si>
  <si>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</si>
  <si>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</si>
  <si>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</si>
  <si>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</si>
  <si>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</si>
  <si>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</si>
  <si>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</si>
  <si>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</si>
  <si>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</si>
  <si>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</si>
  <si>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</si>
  <si>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</si>
  <si>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</si>
  <si>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</si>
  <si>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</si>
  <si>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</si>
  <si>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</si>
  <si>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</si>
  <si>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</si>
  <si>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</si>
  <si>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</si>
  <si>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</si>
  <si>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</si>
  <si>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</si>
  <si>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</si>
  <si>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</si>
  <si>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</si>
  <si>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</si>
  <si>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</si>
  <si>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</si>
  <si>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</si>
  <si>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</si>
  <si>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</si>
  <si>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</si>
  <si>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</si>
  <si>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</si>
  <si>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</si>
  <si>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</si>
  <si>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</si>
  <si>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</si>
  <si>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</si>
  <si>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</si>
  <si>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</si>
  <si>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</si>
  <si>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</si>
  <si>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</si>
  <si>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</si>
  <si>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</si>
  <si>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</si>
  <si>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</si>
  <si>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</si>
  <si>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</si>
  <si>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</si>
  <si>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</si>
  <si>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</si>
  <si>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</si>
  <si>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</si>
  <si>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</si>
  <si>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</si>
  <si>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</si>
  <si>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</si>
  <si>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</si>
  <si>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</si>
  <si>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</si>
  <si>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</si>
  <si>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</si>
  <si>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</si>
  <si>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</si>
  <si>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</si>
  <si>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</si>
  <si>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</si>
  <si>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</si>
  <si>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</si>
  <si>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</si>
  <si>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</si>
  <si>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</si>
  <si>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</si>
  <si>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</si>
  <si>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</si>
  <si>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</si>
  <si>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</si>
  <si>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</si>
  <si>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</si>
  <si>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</si>
  <si>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</si>
  <si>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</si>
  <si>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</si>
  <si>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</si>
  <si>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</si>
  <si>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</si>
  <si>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</si>
  <si>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</si>
  <si>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</si>
  <si>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</si>
  <si>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</si>
  <si>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</si>
  <si>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</si>
  <si>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</si>
  <si>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</si>
  <si>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</si>
  <si>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</si>
  <si>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</si>
  <si>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</si>
  <si>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</si>
  <si>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</si>
  <si>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</si>
  <si>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</si>
  <si>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</si>
  <si>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</si>
  <si>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</si>
  <si>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</si>
  <si>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</si>
  <si>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</si>
  <si>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</si>
  <si>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</si>
  <si>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</si>
  <si>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</si>
  <si>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</si>
  <si>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</si>
  <si>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</si>
  <si>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</si>
  <si>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</si>
  <si>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</si>
  <si>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</si>
  <si>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</si>
  <si>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</si>
  <si>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</si>
  <si>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</si>
  <si>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</si>
  <si>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</si>
  <si>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</si>
  <si>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</si>
  <si>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</si>
  <si>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</si>
  <si>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</si>
  <si>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</si>
  <si>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</si>
  <si>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</si>
  <si>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</si>
  <si>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</si>
  <si>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</si>
  <si>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</si>
  <si>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</si>
  <si>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</si>
  <si>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</si>
  <si>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</si>
  <si>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</si>
  <si>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</si>
  <si>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</si>
  <si>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</si>
  <si>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</si>
  <si>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</si>
  <si>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</si>
  <si>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</si>
  <si>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</si>
  <si>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</si>
  <si>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</si>
  <si>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</si>
  <si>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</si>
  <si>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</si>
  <si>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</si>
  <si>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</si>
  <si>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</si>
  <si>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</si>
  <si>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</si>
  <si>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</si>
  <si>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</si>
  <si>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</si>
  <si>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</si>
  <si>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</si>
  <si>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</si>
  <si>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</si>
  <si>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</si>
  <si>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</si>
  <si>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</si>
  <si>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</si>
  <si>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</si>
  <si>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</si>
  <si>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</si>
  <si>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</si>
  <si>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</si>
  <si>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</si>
  <si>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</si>
  <si>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</si>
  <si>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</si>
  <si>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</si>
  <si>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</si>
  <si>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</si>
  <si>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</si>
  <si>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</si>
  <si>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</si>
  <si>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</si>
  <si>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</si>
  <si>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</si>
  <si>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</si>
  <si>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</si>
  <si>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</si>
  <si>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</si>
  <si>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</si>
  <si>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</si>
  <si>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</si>
  <si>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</si>
  <si>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</si>
  <si>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</si>
  <si>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</si>
  <si>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</si>
  <si>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</si>
  <si>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</si>
  <si>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</si>
  <si>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</si>
  <si>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</si>
  <si>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</si>
  <si>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</si>
  <si>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</si>
  <si>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</si>
  <si>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</si>
  <si>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</si>
  <si>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</si>
  <si>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</si>
  <si>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</si>
  <si>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</si>
  <si>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</si>
  <si>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</si>
  <si>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</si>
  <si>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</si>
  <si>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</si>
  <si>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</si>
  <si>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</si>
  <si>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</si>
  <si>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</si>
  <si>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</si>
  <si>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</si>
  <si>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</si>
  <si>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</si>
  <si>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</si>
  <si>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</si>
  <si>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</si>
  <si>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</si>
  <si>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</si>
  <si>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</si>
  <si>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</si>
  <si>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</si>
  <si>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</si>
  <si>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</si>
  <si>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</si>
  <si>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</si>
  <si>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</si>
  <si>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</si>
  <si>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</si>
  <si>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</si>
  <si>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</si>
  <si>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</si>
  <si>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</si>
  <si>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</si>
  <si>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</si>
  <si>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</si>
  <si>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</si>
  <si>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</si>
  <si>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</si>
  <si>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</si>
  <si>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</si>
  <si>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</si>
  <si>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</si>
  <si>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</si>
  <si>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</si>
  <si>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</si>
  <si>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</si>
  <si>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</si>
  <si>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</si>
  <si>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</si>
  <si>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</si>
  <si>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</si>
  <si>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</si>
  <si>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</si>
  <si>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</si>
  <si>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</si>
  <si>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</si>
  <si>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</si>
  <si>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</si>
  <si>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</si>
  <si>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</si>
  <si>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</si>
  <si>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</si>
  <si>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</si>
  <si>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</si>
  <si>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</si>
  <si>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</si>
  <si>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</si>
  <si>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</si>
  <si>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</si>
  <si>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</si>
  <si>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</si>
  <si>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</si>
  <si>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</si>
  <si>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</si>
  <si>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</si>
  <si>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</si>
  <si>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</si>
  <si>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</si>
  <si>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</si>
  <si>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</si>
  <si>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</si>
  <si>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</si>
  <si>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</si>
  <si>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</si>
  <si>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</si>
  <si>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</si>
  <si>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</si>
  <si>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</si>
  <si>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</si>
  <si>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</si>
  <si>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</si>
  <si>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</si>
  <si>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</si>
  <si>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</si>
  <si>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</si>
  <si>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</si>
  <si>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</si>
  <si>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</si>
  <si>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</si>
  <si>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</si>
  <si>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</si>
  <si>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</si>
  <si>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</si>
  <si>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</si>
  <si>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</si>
  <si>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</si>
  <si>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</si>
  <si>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</si>
  <si>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</si>
  <si>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</si>
  <si>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</si>
  <si>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</si>
  <si>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</si>
  <si>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</si>
  <si>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</si>
  <si>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</si>
  <si>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</si>
  <si>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</si>
  <si>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</si>
  <si>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</si>
  <si>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</si>
  <si>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</si>
  <si>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</si>
  <si>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</si>
  <si>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</si>
  <si>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</si>
  <si>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</si>
  <si>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</si>
  <si>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</si>
  <si>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</si>
  <si>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</si>
  <si>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</si>
  <si>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</si>
  <si>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</si>
  <si>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</si>
  <si>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</si>
  <si>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</si>
  <si>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</si>
  <si>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</si>
  <si>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</si>
  <si>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</si>
  <si>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</si>
  <si>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</si>
  <si>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</si>
  <si>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</si>
  <si>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</si>
  <si>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</si>
  <si>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</si>
  <si>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</si>
  <si>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</si>
  <si>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</si>
  <si>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</si>
  <si>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</si>
  <si>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</si>
  <si>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</si>
  <si>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</si>
  <si>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</si>
  <si>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</si>
  <si>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</si>
  <si>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</si>
  <si>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</si>
  <si>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</si>
  <si>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</si>
  <si>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</si>
  <si>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</si>
  <si>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</si>
  <si>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</si>
  <si>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</si>
  <si>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</si>
  <si>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</si>
  <si>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</si>
  <si>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</si>
  <si>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</si>
  <si>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</si>
  <si>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</si>
  <si>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</si>
  <si>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</si>
  <si>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</si>
  <si>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</si>
  <si>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</si>
  <si>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</si>
  <si>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</si>
  <si>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</si>
  <si>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</si>
  <si>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</si>
  <si>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</si>
  <si>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</si>
  <si>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</si>
  <si>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</si>
  <si>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</si>
  <si>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</si>
  <si>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</si>
  <si>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</si>
  <si>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</si>
  <si>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</si>
  <si>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</si>
  <si>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</si>
  <si>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</si>
  <si>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</si>
  <si>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</si>
  <si>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</si>
  <si>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</si>
  <si>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</si>
  <si>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</si>
  <si>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</si>
  <si>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</si>
  <si>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</si>
  <si>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</si>
  <si>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</si>
  <si>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</si>
  <si>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</si>
  <si>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</si>
  <si>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</si>
  <si>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</si>
  <si>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</si>
  <si>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</si>
  <si>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</si>
  <si>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</si>
  <si>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</si>
  <si>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</si>
  <si>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</si>
  <si>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</si>
  <si>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</si>
  <si>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</si>
  <si>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</si>
  <si>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</si>
  <si>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</si>
  <si>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</si>
  <si>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</si>
  <si>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</si>
  <si>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</si>
  <si>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</si>
  <si>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</si>
  <si>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</si>
  <si>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</si>
  <si>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</si>
  <si>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</si>
  <si>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</si>
  <si>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</si>
  <si>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</si>
  <si>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</si>
  <si>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</si>
  <si>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</si>
  <si>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</si>
  <si>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</si>
  <si>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</si>
  <si>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</si>
  <si>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</si>
  <si>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</si>
  <si>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</si>
  <si>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</si>
  <si>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</si>
  <si>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</si>
  <si>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</si>
  <si>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</si>
  <si>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</si>
  <si>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</si>
  <si>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</si>
  <si>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</si>
  <si>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</si>
  <si>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</si>
  <si>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</si>
  <si>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</si>
  <si>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</si>
  <si>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</si>
  <si>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</si>
  <si>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</si>
  <si>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</si>
  <si>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</si>
  <si>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</si>
  <si>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</si>
  <si>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</si>
  <si>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</si>
  <si>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</si>
  <si>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</si>
  <si>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</si>
  <si>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</si>
  <si>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</si>
  <si>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</si>
  <si>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</si>
  <si>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</si>
  <si>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</si>
  <si>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</si>
  <si>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</si>
  <si>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</si>
  <si>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</si>
  <si>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</si>
  <si>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</si>
  <si>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</si>
  <si>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</si>
  <si>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</si>
  <si>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</si>
  <si>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</si>
  <si>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</si>
  <si>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</si>
  <si>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</si>
  <si>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</si>
  <si>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</si>
  <si>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</si>
  <si>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</si>
  <si>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</si>
  <si>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</si>
  <si>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</si>
  <si>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</si>
  <si>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</si>
  <si>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</si>
  <si>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</si>
  <si>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</si>
  <si>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</si>
  <si>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</si>
  <si>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</si>
  <si>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</si>
  <si>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</si>
  <si>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</si>
  <si>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</si>
  <si>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</si>
  <si>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</si>
  <si>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</si>
  <si>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</si>
  <si>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</si>
  <si>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</si>
  <si>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</si>
  <si>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</si>
  <si>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</si>
  <si>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</si>
  <si>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</si>
  <si>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</si>
  <si>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</si>
  <si>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</si>
  <si>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</si>
  <si>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</si>
  <si>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</si>
  <si>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</si>
  <si>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</si>
  <si>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</si>
  <si>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</si>
  <si>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</si>
  <si>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</si>
  <si>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</si>
  <si>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</si>
  <si>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</si>
  <si>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</si>
  <si>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</si>
  <si>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</si>
  <si>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</si>
  <si>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</si>
  <si>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</si>
  <si>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</si>
  <si>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</si>
  <si>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</si>
  <si>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</si>
  <si>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</si>
  <si>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</si>
  <si>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</si>
  <si>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</si>
  <si>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</si>
  <si>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</si>
  <si>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</si>
  <si>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</si>
  <si>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</si>
  <si>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</si>
  <si>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</si>
  <si>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</si>
  <si>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</si>
  <si>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</si>
  <si>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</si>
  <si>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</si>
  <si>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</si>
  <si>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</si>
  <si>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</si>
  <si>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</si>
  <si>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</si>
  <si>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</si>
  <si>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</si>
  <si>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</si>
  <si>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</si>
  <si>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</si>
  <si>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</si>
  <si>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</si>
  <si>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</si>
  <si>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</si>
  <si>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</si>
  <si>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</si>
  <si>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</si>
  <si>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</si>
  <si>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</si>
  <si>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</si>
  <si>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</si>
  <si>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</si>
  <si>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</si>
  <si>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</si>
  <si>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</si>
  <si>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</si>
  <si>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</si>
  <si>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</si>
  <si>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</si>
  <si>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</si>
  <si>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</si>
  <si>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</si>
  <si>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</si>
  <si>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</si>
  <si>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</si>
  <si>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</si>
  <si>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</si>
  <si>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</si>
  <si>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</si>
  <si>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</si>
  <si>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</si>
  <si>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</si>
  <si>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</si>
  <si>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</si>
  <si>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</si>
  <si>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</si>
  <si>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</si>
  <si>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</si>
  <si>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</si>
  <si>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</si>
  <si>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</si>
  <si>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</si>
  <si>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</si>
  <si>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</si>
  <si>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</si>
  <si>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</si>
  <si>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</si>
  <si>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</si>
  <si>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</si>
  <si>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</si>
  <si>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</si>
  <si>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</si>
  <si>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</si>
  <si>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</si>
  <si>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</si>
  <si>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</si>
  <si>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</si>
  <si>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</si>
  <si>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</si>
  <si>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</si>
  <si>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</si>
  <si>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</si>
  <si>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</si>
  <si>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</si>
  <si>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</si>
  <si>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</si>
  <si>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</si>
  <si>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</si>
  <si>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</si>
  <si>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</si>
  <si>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</si>
  <si>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</si>
  <si>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</si>
  <si>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</si>
  <si>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</si>
  <si>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</si>
  <si>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</si>
  <si>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</si>
  <si>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</si>
  <si>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</si>
  <si>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</si>
  <si>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</si>
  <si>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</si>
  <si>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</si>
  <si>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</si>
  <si>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</si>
  <si>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</si>
  <si>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</si>
  <si>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</si>
  <si>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</si>
  <si>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</si>
  <si>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</si>
  <si>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</si>
  <si>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</si>
  <si>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</si>
  <si>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</si>
  <si>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</si>
  <si>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</si>
  <si>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</si>
  <si>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</si>
  <si>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</si>
  <si>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</si>
  <si>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</si>
  <si>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</si>
  <si>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</si>
  <si>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</si>
  <si>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</si>
  <si>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</si>
  <si>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</si>
  <si>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</si>
  <si>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</si>
  <si>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</si>
  <si>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</si>
  <si>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</si>
  <si>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</si>
  <si>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</si>
  <si>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</si>
  <si>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</si>
  <si>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</si>
  <si>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</si>
  <si>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</si>
  <si>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</si>
  <si>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</si>
  <si>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</si>
  <si>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</si>
  <si>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</si>
  <si>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</si>
  <si>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</si>
  <si>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</si>
  <si>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</si>
  <si>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</si>
  <si>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</si>
  <si>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</si>
  <si>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</si>
  <si>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</si>
  <si>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</si>
  <si>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</si>
  <si>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</si>
  <si>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</si>
  <si>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</si>
  <si>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</si>
  <si>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</si>
  <si>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</si>
  <si>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</si>
  <si>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</si>
  <si>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</si>
  <si>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</si>
  <si>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</si>
  <si>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</si>
  <si>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</si>
  <si>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</si>
  <si>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</si>
  <si>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</si>
  <si>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</si>
  <si>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</si>
  <si>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</si>
  <si>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</si>
  <si>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</si>
  <si>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</si>
  <si>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</si>
  <si>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</si>
  <si>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</si>
  <si>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</si>
  <si>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</si>
  <si>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</si>
  <si>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</si>
  <si>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</si>
  <si>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</si>
  <si>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</si>
  <si>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</si>
  <si>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</si>
  <si>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</si>
  <si>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</si>
  <si>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</si>
  <si>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</si>
  <si>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</si>
  <si>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</si>
  <si>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</si>
  <si>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</si>
  <si>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</si>
  <si>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</si>
  <si>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</si>
  <si>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</si>
  <si>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</si>
  <si>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</si>
  <si>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</si>
  <si>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</si>
  <si>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</si>
  <si>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</si>
  <si>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</si>
  <si>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</si>
  <si>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</si>
  <si>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</si>
  <si>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</si>
  <si>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</si>
  <si>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</si>
  <si>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</si>
  <si>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</si>
  <si>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</si>
  <si>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</si>
  <si>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</si>
  <si>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</si>
  <si>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</si>
  <si>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</si>
  <si>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</si>
  <si>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</si>
  <si>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</si>
  <si>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</si>
  <si>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</si>
  <si>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</si>
  <si>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</si>
  <si>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</si>
  <si>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</si>
  <si>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</si>
  <si>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</si>
  <si>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</si>
  <si>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</si>
  <si>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</si>
  <si>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</si>
  <si>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</si>
  <si>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</si>
  <si>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</si>
  <si>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</si>
  <si>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</si>
  <si>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</si>
  <si>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</si>
  <si>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</si>
  <si>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</si>
  <si>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</si>
  <si>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</si>
  <si>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</si>
  <si>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</si>
  <si>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</si>
  <si>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</si>
  <si>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</si>
  <si>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</si>
  <si>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</si>
  <si>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</si>
  <si>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</si>
  <si>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</si>
  <si>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</si>
  <si>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</si>
  <si>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</si>
  <si>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</si>
  <si>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</si>
  <si>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</si>
  <si>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</si>
  <si>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</si>
  <si>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</si>
  <si>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</si>
  <si>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</si>
  <si>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</si>
  <si>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</si>
  <si>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</si>
  <si>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</si>
  <si>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</si>
  <si>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</si>
  <si>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</si>
  <si>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</si>
  <si>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</si>
  <si>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</si>
  <si>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</si>
  <si>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</si>
  <si>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</si>
  <si>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</si>
  <si>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</si>
  <si>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</si>
  <si>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</si>
  <si>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</si>
  <si>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</si>
  <si>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</si>
  <si>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</si>
  <si>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</si>
  <si>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</si>
  <si>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</si>
  <si>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</si>
  <si>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</si>
  <si>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</si>
  <si>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</si>
  <si>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</si>
  <si>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</si>
  <si>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</si>
  <si>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</si>
  <si>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</si>
  <si>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</si>
  <si>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</si>
  <si>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</si>
  <si>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</si>
  <si>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</si>
  <si>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</si>
  <si>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</si>
  <si>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</si>
  <si>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</si>
  <si>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</si>
  <si>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</si>
  <si>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</si>
  <si>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</si>
  <si>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</si>
  <si>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</si>
  <si>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</si>
  <si>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</si>
  <si>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</si>
  <si>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</si>
  <si>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</si>
  <si>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</si>
  <si>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</si>
  <si>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</si>
  <si>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</si>
  <si>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</si>
  <si>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</si>
  <si>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</si>
  <si>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</si>
  <si>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</si>
  <si>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</si>
  <si>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</si>
  <si>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</si>
  <si>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</si>
  <si>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</si>
  <si>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</si>
  <si>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</si>
  <si>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</si>
  <si>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</si>
  <si>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</si>
  <si>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</si>
  <si>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</si>
  <si>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</si>
  <si>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</si>
  <si>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</si>
  <si>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</si>
  <si>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</si>
  <si>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</si>
  <si>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</si>
  <si>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</si>
  <si>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</si>
  <si>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</si>
  <si>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</si>
  <si>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</si>
  <si>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</si>
  <si>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</si>
  <si>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</si>
  <si>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</si>
  <si>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</si>
  <si>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</si>
  <si>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</si>
  <si>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</si>
  <si>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</si>
  <si>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</si>
  <si>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</si>
  <si>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</si>
  <si>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</si>
  <si>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</si>
  <si>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</si>
  <si>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</si>
  <si>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</si>
  <si>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</si>
  <si>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</si>
  <si>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</si>
  <si>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</si>
  <si>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</si>
  <si>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</si>
  <si>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</si>
  <si>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</si>
  <si>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</si>
  <si>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</si>
  <si>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</si>
  <si>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</si>
  <si>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</si>
  <si>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</si>
  <si>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</si>
  <si>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</si>
  <si>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</si>
  <si>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</si>
  <si>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</si>
  <si>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</si>
  <si>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</si>
  <si>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</si>
  <si>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</si>
  <si>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</si>
  <si>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</si>
  <si>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</si>
  <si>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</si>
  <si>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</si>
  <si>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</si>
  <si>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</si>
  <si>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</si>
  <si>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</si>
  <si>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</si>
  <si>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</si>
  <si>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</si>
  <si>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</si>
  <si>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</si>
  <si>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</si>
  <si>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</si>
  <si>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</si>
  <si>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</si>
  <si>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</si>
  <si>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</si>
  <si>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</si>
  <si>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</si>
  <si>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</si>
  <si>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</si>
  <si>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</si>
  <si>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</si>
  <si>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</si>
  <si>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</si>
  <si>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</si>
  <si>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</si>
  <si>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</si>
  <si>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</si>
  <si>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</si>
  <si>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</si>
  <si>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</si>
  <si>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</si>
  <si>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</si>
  <si>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</si>
  <si>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</si>
  <si>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</si>
  <si>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</si>
  <si>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</si>
  <si>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</si>
  <si>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</si>
  <si>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</si>
  <si>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</si>
  <si>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</si>
  <si>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</si>
  <si>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</si>
  <si>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</si>
  <si>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</si>
  <si>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</si>
  <si>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</si>
  <si>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</si>
  <si>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</si>
  <si>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</si>
  <si>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</si>
  <si>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</si>
  <si>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</si>
  <si>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</si>
  <si>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</si>
  <si>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</si>
  <si>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</si>
  <si>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</si>
  <si>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</si>
  <si>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</si>
  <si>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</si>
  <si>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</si>
  <si>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</si>
  <si>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</si>
  <si>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</si>
  <si>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</si>
  <si>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</si>
  <si>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</si>
  <si>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</si>
  <si>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</si>
  <si>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</si>
  <si>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</si>
  <si>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</si>
  <si>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</si>
  <si>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</si>
  <si>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</si>
  <si>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</si>
  <si>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</si>
  <si>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</si>
  <si>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</si>
  <si>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</si>
  <si>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</si>
  <si>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</si>
  <si>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</si>
  <si>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</si>
  <si>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</si>
  <si>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</si>
  <si>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</si>
  <si>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</si>
  <si>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</si>
  <si>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</si>
  <si>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</si>
  <si>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</si>
  <si>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</si>
  <si>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</si>
  <si>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</si>
  <si>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</si>
  <si>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</si>
  <si>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</si>
  <si>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</si>
  <si>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</si>
  <si>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</si>
  <si>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</si>
  <si>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</si>
  <si>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</si>
  <si>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</si>
  <si>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</si>
  <si>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</si>
  <si>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</si>
  <si>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</si>
  <si>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</si>
  <si>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</si>
  <si>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</si>
  <si>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</si>
  <si>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</si>
  <si>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</si>
  <si>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</si>
  <si>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</si>
  <si>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</si>
  <si>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</si>
  <si>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</si>
  <si>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</si>
  <si>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</si>
  <si>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</si>
  <si>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</si>
  <si>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</si>
  <si>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</si>
  <si>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</si>
  <si>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</si>
  <si>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</si>
  <si>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</si>
  <si>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</si>
  <si>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</si>
  <si>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</si>
  <si>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</si>
  <si>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</si>
  <si>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</si>
  <si>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</si>
  <si>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</si>
  <si>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</si>
  <si>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</si>
  <si>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</si>
  <si>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</si>
  <si>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</si>
  <si>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</si>
  <si>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</si>
  <si>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</si>
  <si>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</si>
  <si>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</si>
  <si>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</si>
  <si>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</si>
  <si>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</si>
  <si>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</si>
  <si>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</si>
  <si>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</si>
  <si>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</si>
  <si>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</si>
  <si>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</si>
  <si>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</si>
  <si>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</si>
  <si>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</si>
  <si>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</si>
  <si>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</si>
  <si>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</si>
  <si>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</si>
  <si>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</si>
  <si>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</si>
  <si>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</si>
  <si>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</si>
  <si>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</si>
  <si>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</si>
  <si>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</si>
  <si>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</si>
  <si>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</si>
  <si>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</si>
  <si>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</si>
  <si>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</si>
  <si>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</si>
  <si>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</si>
  <si>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</si>
  <si>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</si>
  <si>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</si>
  <si>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</si>
  <si>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</si>
  <si>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</si>
  <si>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</si>
  <si>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</si>
  <si>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</si>
  <si>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</si>
  <si>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</si>
  <si>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</si>
  <si>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</si>
  <si>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</si>
  <si>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</si>
  <si>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</si>
  <si>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</si>
  <si>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</si>
  <si>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</si>
  <si>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</si>
  <si>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</si>
  <si>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</si>
  <si>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</si>
  <si>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</si>
  <si>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</si>
  <si>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</si>
  <si>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</si>
  <si>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</si>
  <si>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</si>
  <si>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</si>
  <si>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</si>
  <si>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</si>
  <si>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</si>
  <si>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</si>
  <si>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</si>
  <si>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</si>
  <si>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</si>
  <si>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</si>
  <si>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</si>
  <si>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</si>
  <si>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</si>
  <si>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</si>
  <si>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</si>
  <si>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</si>
  <si>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</si>
  <si>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</si>
  <si>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</si>
  <si>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</si>
  <si>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</si>
  <si>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</si>
  <si>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</si>
  <si>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</si>
  <si>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</si>
  <si>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</si>
  <si>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</si>
  <si>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</si>
  <si>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</si>
  <si>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</si>
  <si>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</si>
  <si>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</si>
  <si>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</si>
  <si>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</si>
  <si>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</si>
  <si>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</si>
  <si>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</si>
  <si>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</si>
  <si>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</si>
  <si>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</si>
  <si>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</si>
  <si>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</si>
  <si>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</si>
  <si>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</si>
  <si>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</si>
  <si>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</si>
  <si>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</si>
  <si>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</si>
  <si>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</si>
  <si>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</si>
  <si>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</si>
  <si>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</si>
  <si>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</si>
  <si>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</si>
  <si>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</si>
  <si>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</si>
  <si>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</si>
  <si>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</si>
  <si>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</si>
  <si>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</si>
  <si>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</si>
  <si>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</si>
  <si>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</si>
  <si>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</si>
  <si>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</si>
  <si>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</si>
  <si>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</si>
  <si>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</si>
  <si>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</si>
  <si>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</si>
  <si>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</si>
  <si>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</si>
  <si>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</si>
  <si>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</si>
  <si>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</si>
  <si>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</si>
  <si>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</si>
  <si>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</si>
  <si>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</si>
  <si>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</si>
  <si>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</si>
  <si>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</si>
  <si>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</si>
  <si>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</si>
  <si>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</si>
  <si>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</si>
  <si>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</si>
  <si>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</si>
  <si>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</si>
  <si>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</si>
  <si>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</si>
  <si>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</si>
  <si>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</si>
  <si>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</si>
  <si>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</si>
  <si>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</si>
  <si>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</si>
  <si>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</si>
  <si>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</si>
  <si>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</si>
  <si>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</si>
  <si>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</si>
  <si>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</si>
  <si>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</si>
  <si>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</si>
  <si>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</si>
  <si>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</si>
  <si>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</si>
  <si>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</si>
  <si>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</si>
  <si>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</si>
  <si>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</si>
  <si>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</si>
  <si>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</si>
  <si>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</si>
  <si>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</si>
  <si>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</si>
  <si>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</si>
  <si>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</si>
  <si>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</si>
  <si>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</si>
  <si>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</si>
  <si>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</si>
  <si>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</si>
  <si>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</si>
  <si>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</si>
  <si>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</si>
  <si>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</si>
  <si>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</si>
  <si>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</si>
  <si>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</si>
  <si>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</si>
  <si>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</si>
  <si>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</si>
  <si>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</si>
  <si>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</si>
  <si>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</si>
  <si>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</si>
  <si>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</si>
  <si>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</si>
  <si>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</si>
  <si>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</si>
  <si>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</si>
  <si>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</si>
  <si>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</si>
  <si>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</si>
  <si>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</si>
  <si>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</si>
  <si>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</si>
  <si>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</si>
  <si>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</si>
  <si>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</si>
  <si>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</si>
  <si>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</si>
  <si>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</si>
  <si>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</si>
  <si>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</si>
  <si>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</si>
  <si>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</si>
  <si>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</si>
  <si>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</si>
  <si>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</si>
  <si>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</si>
  <si>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</si>
  <si>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</si>
  <si>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</si>
  <si>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</si>
  <si>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</si>
  <si>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</si>
  <si>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</si>
  <si>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</si>
  <si>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</si>
  <si>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</si>
  <si>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</si>
  <si>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</si>
  <si>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</si>
  <si>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</si>
  <si>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</si>
  <si>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</si>
  <si>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</si>
  <si>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</si>
  <si>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</si>
  <si>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</si>
  <si>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</si>
  <si>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</si>
  <si>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</si>
  <si>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</si>
  <si>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</si>
  <si>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</si>
  <si>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</si>
  <si>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</si>
  <si>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</si>
  <si>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</si>
  <si>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</si>
  <si>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</si>
  <si>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</si>
  <si>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</si>
  <si>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</si>
  <si>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</si>
  <si>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</si>
  <si>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</si>
  <si>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</si>
  <si>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</si>
  <si>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</si>
  <si>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</si>
  <si>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</si>
  <si>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</si>
  <si>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</si>
  <si>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</si>
  <si>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</si>
  <si>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</si>
  <si>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</si>
  <si>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</si>
  <si>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</si>
  <si>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</si>
  <si>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</si>
  <si>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</si>
  <si>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</si>
  <si>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</si>
  <si>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</si>
  <si>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</si>
  <si>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</si>
  <si>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</si>
  <si>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</si>
  <si>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</si>
  <si>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</si>
  <si>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</si>
  <si>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</si>
  <si>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</si>
  <si>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</si>
  <si>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</si>
  <si>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</si>
  <si>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</si>
  <si>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</si>
  <si>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</si>
  <si>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</si>
  <si>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</si>
  <si>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</si>
  <si>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</si>
  <si>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</si>
  <si>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</si>
  <si>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</si>
  <si>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</si>
  <si>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</si>
  <si>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</si>
  <si>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</si>
  <si>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</si>
  <si>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</si>
  <si>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</si>
  <si>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</si>
  <si>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</si>
  <si>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</si>
  <si>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</si>
  <si>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</si>
  <si>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</si>
  <si>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</si>
  <si>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</si>
  <si>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</si>
  <si>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</si>
  <si>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</si>
  <si>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</si>
  <si>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</si>
  <si>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</si>
  <si>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</si>
  <si>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</si>
  <si>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</si>
  <si>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</si>
  <si>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</si>
  <si>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</si>
  <si>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</si>
  <si>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</si>
  <si>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</si>
  <si>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</si>
  <si>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</si>
  <si>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</si>
  <si>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</si>
  <si>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</si>
  <si>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</si>
  <si>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</si>
  <si>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</si>
  <si>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</si>
  <si>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</si>
  <si>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</si>
  <si>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</si>
  <si>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</si>
  <si>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</si>
  <si>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</si>
  <si>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</si>
  <si>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</si>
  <si>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</si>
  <si>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</si>
  <si>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</si>
  <si>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</si>
  <si>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</si>
  <si>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</si>
  <si>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</si>
  <si>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</si>
  <si>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</si>
  <si>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</si>
  <si>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</si>
  <si>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</si>
  <si>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</si>
  <si>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</si>
  <si>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</si>
  <si>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</si>
  <si>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</si>
  <si>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</si>
  <si>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</si>
  <si>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</si>
  <si>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</si>
  <si>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</si>
  <si>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</si>
  <si>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</si>
  <si>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</si>
  <si>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</si>
  <si>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</si>
  <si>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</si>
  <si>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</si>
  <si>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</si>
  <si>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</si>
  <si>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</si>
  <si>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</si>
  <si>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</si>
  <si>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</si>
  <si>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</si>
  <si>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</si>
  <si>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</si>
  <si>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</si>
  <si>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</si>
  <si>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</si>
  <si>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</si>
  <si>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</si>
  <si>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</si>
  <si>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</si>
  <si>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</si>
  <si>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</si>
  <si>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</si>
  <si>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</si>
  <si>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</si>
  <si>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</si>
  <si>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</si>
  <si>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</si>
  <si>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</si>
  <si>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</si>
  <si>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</si>
  <si>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</si>
  <si>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</si>
  <si>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</si>
  <si>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</si>
  <si>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</si>
  <si>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</si>
  <si>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</si>
  <si>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</si>
  <si>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</si>
  <si>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</si>
  <si>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</si>
  <si>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</si>
  <si>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</si>
  <si>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</si>
  <si>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</si>
  <si>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</si>
  <si>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</si>
  <si>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</si>
  <si>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</si>
  <si>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</si>
  <si>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</si>
  <si>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</si>
  <si>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</si>
  <si>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</si>
  <si>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</si>
  <si>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</si>
  <si>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</si>
  <si>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</si>
  <si>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</si>
  <si>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</si>
  <si>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</si>
  <si>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</si>
  <si>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</si>
  <si>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</si>
  <si>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</si>
  <si>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</si>
  <si>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</si>
  <si>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</si>
  <si>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</si>
  <si>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</si>
  <si>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</si>
  <si>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</si>
  <si>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</si>
  <si>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</si>
  <si>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</si>
  <si>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</si>
  <si>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</si>
  <si>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</si>
  <si>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</si>
  <si>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</si>
  <si>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</si>
  <si>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</si>
  <si>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</si>
  <si>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</si>
  <si>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</si>
  <si>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</si>
  <si>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</si>
  <si>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</si>
  <si>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</si>
  <si>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</si>
  <si>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</si>
  <si>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</si>
  <si>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</si>
  <si>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</si>
  <si>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</si>
  <si>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</si>
  <si>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</si>
  <si>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</si>
  <si>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</si>
  <si>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</si>
  <si>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</si>
  <si>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</si>
  <si>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</si>
  <si>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</si>
  <si>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</si>
  <si>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</si>
  <si>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</si>
  <si>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</si>
  <si>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</si>
  <si>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</si>
  <si>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</si>
  <si>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</si>
  <si>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</si>
  <si>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</si>
  <si>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</si>
  <si>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</si>
  <si>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</si>
  <si>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</si>
  <si>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</si>
  <si>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</si>
  <si>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</si>
  <si>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</si>
  <si>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</si>
  <si>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</si>
  <si>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</si>
  <si>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</si>
  <si>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</si>
  <si>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</si>
  <si>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</si>
  <si>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</si>
  <si>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</si>
  <si>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</si>
  <si>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</si>
  <si>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</si>
  <si>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</si>
  <si>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</si>
  <si>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</si>
  <si>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</si>
  <si>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</si>
  <si>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</si>
  <si>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</si>
  <si>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</si>
  <si>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</si>
  <si>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</si>
  <si>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</si>
  <si>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</si>
  <si>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</si>
  <si>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</si>
  <si>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</si>
  <si>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</si>
  <si>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</si>
  <si>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</si>
  <si>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</si>
  <si>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</si>
  <si>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</si>
  <si>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</si>
  <si>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</si>
  <si>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</si>
  <si>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</si>
  <si>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</si>
  <si>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</si>
  <si>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</si>
  <si>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</si>
  <si>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</si>
  <si>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</si>
  <si>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</si>
  <si>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</si>
  <si>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</si>
  <si>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</si>
  <si>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</si>
  <si>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</si>
  <si>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</si>
  <si>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</si>
  <si>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</si>
  <si>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</si>
  <si>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</si>
  <si>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</si>
  <si>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</si>
  <si>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</si>
  <si>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</si>
  <si>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</si>
  <si>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</si>
  <si>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</si>
  <si>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</si>
  <si>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</si>
  <si>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</si>
  <si>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</si>
  <si>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</si>
  <si>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</si>
  <si>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</si>
  <si>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</si>
  <si>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</si>
  <si>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</si>
  <si>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</si>
  <si>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</si>
  <si>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</si>
  <si>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</si>
  <si>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</si>
  <si>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</si>
  <si>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</si>
  <si>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</si>
  <si>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</si>
  <si>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</si>
  <si>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</si>
  <si>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</si>
  <si>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</si>
  <si>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</si>
  <si>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</si>
  <si>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</si>
  <si>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</si>
  <si>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</si>
  <si>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</si>
  <si>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</si>
  <si>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</si>
  <si>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</si>
  <si>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</si>
  <si>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</si>
  <si>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</si>
  <si>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</si>
  <si>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</si>
  <si>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</si>
  <si>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</si>
  <si>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</si>
  <si>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</si>
  <si>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</si>
  <si>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</si>
  <si>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</si>
  <si>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</si>
  <si>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</si>
  <si>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</si>
  <si>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</si>
  <si>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</si>
  <si>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</si>
  <si>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</si>
  <si>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</si>
  <si>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</si>
  <si>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</si>
  <si>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</si>
  <si>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</si>
  <si>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</si>
  <si>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</si>
  <si>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</si>
  <si>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</si>
  <si>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</si>
  <si>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</si>
  <si>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</si>
  <si>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</si>
  <si>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</si>
  <si>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</si>
  <si>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</si>
  <si>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</si>
  <si>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</si>
  <si>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</si>
  <si>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</si>
  <si>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</si>
  <si>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</si>
  <si>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</si>
  <si>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</si>
  <si>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</si>
  <si>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</si>
  <si>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</si>
  <si>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</si>
  <si>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</si>
  <si>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</si>
  <si>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</si>
  <si>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</si>
  <si>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</si>
  <si>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</si>
  <si>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</si>
  <si>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</si>
  <si>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</si>
  <si>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</si>
  <si>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</si>
  <si>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</si>
  <si>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</si>
  <si>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</si>
  <si>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</si>
  <si>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</si>
  <si>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</si>
  <si>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</si>
  <si>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</si>
  <si>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</si>
  <si>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</si>
  <si>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</si>
  <si>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</si>
  <si>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</si>
  <si>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</si>
  <si>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</si>
  <si>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</si>
  <si>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</si>
  <si>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</si>
  <si>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</si>
  <si>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</si>
  <si>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</si>
  <si>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</si>
  <si>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</si>
  <si>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</si>
  <si>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</si>
  <si>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</si>
  <si>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</si>
  <si>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</si>
  <si>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</si>
  <si>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</si>
  <si>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</si>
  <si>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</si>
  <si>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</si>
  <si>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</si>
  <si>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</si>
  <si>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</si>
  <si>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</si>
  <si>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</si>
  <si>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</si>
  <si>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</si>
  <si>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</si>
  <si>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</si>
  <si>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</si>
  <si>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</si>
  <si>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</si>
  <si>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</si>
  <si>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</si>
  <si>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</si>
  <si>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</si>
  <si>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</si>
  <si>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</si>
  <si>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</si>
  <si>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</si>
  <si>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</si>
  <si>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</si>
  <si>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</si>
  <si>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</si>
  <si>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</si>
  <si>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</si>
  <si>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</si>
  <si>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</si>
  <si>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</si>
  <si>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</si>
  <si>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</si>
  <si>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</si>
  <si>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</si>
  <si>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</si>
  <si>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</si>
  <si>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</si>
  <si>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</si>
  <si>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</si>
  <si>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</si>
  <si>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</si>
  <si>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</si>
  <si>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</si>
  <si>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</si>
  <si>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</si>
  <si>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</si>
  <si>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</si>
  <si>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</si>
  <si>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</si>
  <si>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</si>
  <si>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</si>
  <si>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</si>
  <si>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</si>
  <si>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</si>
  <si>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</si>
  <si>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</si>
  <si>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</si>
  <si>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</si>
  <si>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</si>
  <si>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</si>
  <si>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</si>
  <si>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</si>
  <si>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</si>
  <si>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</si>
  <si>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</si>
  <si>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</si>
  <si>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</si>
  <si>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</si>
  <si>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</si>
  <si>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</si>
  <si>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</si>
  <si>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</si>
  <si>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</si>
  <si>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</si>
  <si>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</si>
  <si>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</si>
  <si>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</si>
  <si>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</si>
  <si>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</si>
  <si>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</si>
  <si>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</si>
  <si>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</si>
  <si>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</si>
  <si>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</si>
  <si>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</si>
  <si>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</si>
  <si>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</si>
  <si>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</si>
  <si>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</si>
  <si>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</si>
  <si>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</si>
  <si>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</si>
  <si>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</si>
  <si>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</si>
  <si>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</si>
  <si>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</si>
  <si>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</si>
  <si>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</si>
  <si>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</si>
  <si>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</si>
  <si>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</si>
  <si>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</si>
  <si>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</si>
  <si>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</si>
  <si>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</si>
  <si>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</si>
  <si>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</si>
  <si>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</si>
  <si>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</si>
  <si>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</si>
  <si>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</si>
  <si>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</si>
  <si>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</si>
  <si>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</si>
  <si>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</si>
  <si>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</si>
  <si>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</si>
  <si>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</si>
  <si>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</si>
  <si>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</si>
  <si>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</si>
  <si>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</si>
  <si>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</si>
  <si>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</si>
  <si>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</si>
  <si>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</si>
  <si>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</si>
  <si>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</si>
  <si>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</si>
  <si>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</si>
  <si>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</si>
  <si>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</si>
  <si>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</si>
  <si>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</si>
  <si>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</si>
  <si>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</si>
  <si>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</si>
  <si>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</si>
  <si>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</si>
  <si>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</si>
  <si>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</si>
  <si>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</si>
  <si>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</si>
  <si>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</si>
  <si>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</si>
  <si>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</si>
  <si>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</si>
  <si>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</si>
  <si>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</si>
  <si>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</si>
  <si>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</si>
  <si>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</si>
  <si>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</si>
  <si>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</si>
  <si>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</si>
  <si>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</si>
  <si>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</si>
  <si>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</si>
  <si>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</si>
  <si>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</si>
  <si>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</si>
  <si>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</si>
  <si>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</si>
  <si>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</si>
  <si>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</si>
  <si>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</si>
  <si>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</si>
  <si>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</si>
  <si>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</si>
  <si>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</si>
  <si>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</si>
  <si>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</si>
  <si>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</si>
  <si>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</si>
  <si>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</si>
  <si>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</si>
  <si>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</si>
  <si>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</si>
  <si>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</si>
  <si>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</si>
  <si>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</si>
  <si>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</si>
  <si>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</si>
  <si>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</si>
  <si>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</si>
  <si>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</si>
  <si>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</si>
  <si>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</si>
  <si>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</si>
  <si>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</si>
  <si>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</si>
  <si>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</si>
  <si>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</si>
  <si>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</si>
  <si>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</si>
  <si>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</si>
  <si>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</si>
  <si>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</si>
  <si>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</si>
  <si>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</si>
  <si>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</si>
  <si>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</si>
  <si>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</si>
  <si>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</si>
  <si>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</si>
  <si>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</si>
  <si>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</si>
  <si>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</si>
  <si>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</si>
  <si>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</si>
  <si>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</si>
  <si>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</si>
  <si>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</si>
  <si>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</si>
  <si>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</si>
  <si>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</si>
  <si>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</si>
  <si>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</si>
  <si>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</si>
  <si>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</si>
  <si>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</si>
  <si>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</si>
  <si>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</si>
  <si>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</si>
  <si>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</si>
  <si>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</si>
  <si>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</si>
  <si>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</si>
  <si>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</si>
  <si>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</si>
  <si>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</si>
  <si>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</si>
  <si>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</si>
  <si>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</si>
  <si>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</si>
  <si>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</si>
  <si>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</si>
  <si>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</si>
  <si>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</si>
  <si>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</si>
  <si>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</si>
  <si>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</si>
  <si>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</si>
  <si>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</si>
  <si>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</si>
  <si>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</si>
  <si>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</si>
  <si>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</si>
  <si>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</si>
  <si>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</si>
  <si>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</si>
  <si>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</si>
  <si>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</si>
  <si>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</si>
  <si>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</si>
  <si>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</si>
  <si>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</si>
  <si>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</si>
  <si>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</si>
  <si>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</si>
  <si>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</si>
  <si>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</si>
  <si>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</si>
  <si>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</si>
  <si>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</si>
  <si>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</si>
  <si>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</si>
  <si>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</si>
  <si>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</si>
  <si>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</si>
  <si>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</si>
  <si>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</si>
  <si>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</si>
  <si>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</si>
  <si>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</si>
  <si>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</si>
  <si>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</si>
  <si>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</si>
  <si>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</si>
  <si>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</si>
  <si>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</si>
  <si>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</si>
  <si>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</si>
  <si>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</si>
  <si>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</si>
  <si>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</si>
  <si>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</si>
  <si>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</si>
  <si>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</si>
  <si>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</si>
  <si>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</si>
  <si>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</si>
  <si>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</si>
  <si>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</si>
  <si>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</si>
  <si>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</si>
  <si>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</si>
  <si>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</si>
  <si>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</si>
  <si>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</si>
  <si>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</si>
  <si>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</si>
  <si>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</si>
  <si>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</si>
  <si>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</si>
  <si>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</si>
  <si>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</si>
  <si>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</si>
  <si>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</si>
  <si>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</si>
  <si>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</si>
  <si>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</si>
  <si>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</si>
  <si>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</si>
  <si>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</si>
  <si>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</si>
  <si>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</si>
  <si>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</si>
  <si>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</si>
  <si>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</si>
  <si>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</si>
  <si>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</si>
  <si>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</si>
  <si>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</si>
  <si>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</si>
  <si>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</si>
  <si>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</si>
  <si>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</si>
  <si>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</si>
  <si>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</si>
  <si>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</si>
  <si>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</si>
  <si>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</si>
  <si>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</si>
  <si>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</si>
  <si>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</si>
  <si>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</si>
  <si>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</si>
  <si>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</si>
  <si>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</si>
  <si>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</si>
  <si>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</si>
  <si>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</si>
  <si>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</si>
  <si>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</si>
  <si>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</si>
  <si>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</si>
  <si>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</si>
  <si>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</si>
  <si>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</si>
  <si>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</si>
  <si>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</si>
  <si>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</si>
  <si>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</si>
  <si>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</si>
  <si>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</si>
  <si>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</si>
  <si>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</si>
  <si>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</si>
  <si>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</si>
  <si>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</si>
  <si>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</si>
  <si>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</si>
  <si>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</si>
  <si>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</si>
  <si>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</si>
  <si>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</si>
  <si>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</si>
  <si>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</si>
  <si>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</si>
  <si>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</si>
  <si>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</si>
  <si>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</si>
  <si>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</si>
  <si>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</si>
  <si>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</si>
  <si>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</si>
  <si>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</si>
  <si>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</si>
  <si>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</si>
  <si>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</si>
  <si>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</si>
  <si>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</si>
  <si>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</si>
  <si>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</si>
  <si>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</si>
  <si>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</si>
  <si>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</si>
  <si>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</si>
  <si>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</si>
  <si>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</si>
  <si>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</si>
  <si>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</si>
  <si>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</si>
  <si>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</si>
  <si>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</si>
  <si>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</si>
  <si>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</si>
  <si>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</si>
  <si>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</si>
  <si>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</si>
  <si>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</si>
  <si>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</si>
  <si>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</si>
  <si>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</si>
  <si>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</si>
  <si>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</si>
  <si>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</si>
  <si>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</si>
  <si>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</si>
  <si>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</si>
  <si>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</si>
  <si>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</si>
  <si>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</si>
  <si>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</si>
  <si>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</si>
  <si>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</si>
  <si>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</si>
  <si>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</si>
  <si>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</si>
  <si>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</si>
  <si>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</si>
  <si>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</si>
  <si>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</si>
  <si>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</si>
  <si>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</si>
  <si>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</si>
  <si>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</si>
  <si>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</si>
  <si>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</si>
  <si>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</si>
  <si>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</si>
  <si>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</si>
  <si>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</si>
  <si>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</si>
  <si>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</si>
  <si>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</si>
  <si>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</si>
  <si>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</si>
  <si>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</si>
  <si>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</si>
  <si>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</si>
  <si>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</si>
  <si>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</si>
  <si>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</si>
  <si>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</si>
  <si>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</si>
  <si>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</si>
  <si>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</si>
  <si>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</si>
  <si>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</si>
  <si>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</si>
  <si>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</si>
  <si>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</si>
  <si>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</si>
  <si>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</si>
  <si>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</si>
  <si>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</si>
  <si>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</si>
  <si>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</si>
  <si>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</si>
  <si>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</si>
  <si>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</si>
  <si>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</si>
  <si>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</si>
  <si>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</si>
  <si>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</si>
  <si>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</si>
  <si>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</si>
  <si>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</si>
  <si>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</si>
  <si>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</si>
  <si>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</si>
  <si>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</si>
  <si>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</si>
  <si>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</si>
  <si>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</si>
  <si>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</si>
  <si>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</si>
  <si>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</si>
  <si>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</si>
  <si>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</si>
  <si>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</si>
  <si>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</si>
  <si>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</si>
  <si>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</si>
  <si>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</si>
  <si>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</si>
  <si>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</si>
  <si>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</si>
  <si>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</si>
  <si>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</si>
  <si>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</si>
  <si>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</si>
  <si>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</si>
  <si>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</si>
  <si>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</si>
  <si>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</si>
  <si>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</si>
  <si>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</si>
  <si>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</si>
  <si>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</si>
  <si>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</si>
  <si>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</si>
  <si>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</si>
  <si>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</si>
  <si>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</si>
  <si>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</si>
  <si>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</si>
  <si>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</si>
  <si>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</si>
  <si>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</si>
  <si>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</si>
  <si>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</si>
  <si>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</si>
  <si>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</si>
  <si>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</si>
  <si>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</si>
  <si>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</si>
  <si>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</si>
  <si>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</si>
  <si>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</si>
  <si>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</si>
  <si>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</si>
  <si>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</si>
  <si>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</si>
  <si>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</si>
  <si>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</si>
  <si>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</si>
  <si>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</si>
  <si>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</si>
  <si>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</si>
  <si>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</si>
  <si>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</si>
  <si>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</si>
  <si>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</si>
  <si>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</si>
  <si>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</si>
  <si>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</si>
  <si>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</si>
  <si>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</si>
  <si>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</si>
  <si>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</si>
  <si>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</si>
  <si>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</si>
  <si>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</si>
  <si>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</si>
  <si>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</si>
  <si>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</si>
  <si>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</si>
  <si>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</si>
  <si>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</si>
  <si>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</si>
  <si>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</si>
  <si>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</si>
  <si>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</si>
  <si>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</si>
  <si>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</si>
  <si>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</si>
  <si>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</si>
  <si>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</si>
  <si>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</si>
  <si>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</si>
  <si>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</si>
  <si>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</si>
  <si>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</si>
  <si>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</si>
  <si>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</si>
  <si>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</si>
  <si>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</si>
  <si>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</si>
  <si>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</si>
  <si>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</si>
  <si>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</si>
  <si>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</si>
  <si>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</si>
  <si>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</si>
  <si>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</si>
  <si>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</si>
  <si>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</si>
  <si>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</si>
  <si>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</si>
  <si>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</si>
  <si>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</si>
  <si>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</si>
  <si>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</si>
  <si>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</si>
  <si>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</si>
  <si>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</si>
  <si>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</si>
  <si>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</si>
  <si>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</si>
  <si>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</si>
  <si>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</si>
  <si>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</si>
  <si>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</si>
  <si>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</si>
  <si>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</si>
  <si>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</si>
  <si>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</si>
  <si>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</si>
  <si>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</si>
  <si>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</si>
  <si>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</si>
  <si>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</si>
  <si>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</si>
  <si>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</si>
  <si>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</si>
  <si>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</si>
  <si>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</si>
  <si>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</si>
  <si>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</si>
  <si>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</si>
  <si>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</si>
  <si>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</si>
  <si>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</si>
  <si>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</si>
  <si>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</si>
  <si>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</si>
  <si>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</si>
  <si>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</si>
  <si>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</si>
  <si>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</si>
  <si>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</si>
  <si>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</si>
  <si>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</si>
  <si>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</si>
  <si>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</si>
  <si>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</si>
  <si>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</si>
  <si>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</si>
  <si>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</si>
  <si>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</si>
  <si>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</si>
  <si>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</si>
  <si>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</si>
  <si>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</si>
  <si>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</si>
  <si>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</si>
  <si>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</si>
  <si>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</si>
  <si>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</si>
  <si>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</si>
  <si>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</si>
  <si>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</si>
  <si>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</si>
  <si>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</si>
  <si>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</si>
  <si>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</si>
  <si>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</si>
  <si>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</si>
  <si>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</si>
  <si>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</si>
  <si>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</si>
  <si>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</si>
  <si>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</si>
  <si>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</si>
  <si>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</si>
  <si>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</si>
  <si>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</si>
  <si>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</si>
  <si>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</si>
  <si>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</si>
  <si>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</si>
  <si>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</si>
  <si>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</si>
  <si>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</si>
  <si>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</si>
  <si>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</si>
  <si>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</si>
  <si>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</si>
  <si>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</si>
  <si>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</si>
  <si>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</si>
  <si>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</si>
  <si>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</si>
  <si>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</si>
  <si>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</si>
  <si>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</si>
  <si>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</si>
  <si>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</si>
  <si>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</si>
  <si>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</si>
  <si>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</si>
  <si>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</si>
  <si>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</si>
  <si>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</si>
  <si>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</si>
  <si>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</si>
  <si>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</si>
  <si>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</si>
  <si>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</si>
  <si>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</si>
  <si>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</si>
  <si>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</si>
  <si>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</si>
  <si>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</si>
  <si>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</si>
  <si>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</si>
  <si>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</si>
  <si>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</si>
  <si>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</si>
  <si>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</si>
  <si>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</si>
  <si>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</si>
  <si>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</si>
  <si>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</si>
  <si>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</si>
  <si>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</si>
  <si>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</si>
  <si>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</si>
  <si>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</si>
  <si>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</si>
  <si>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</si>
  <si>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</si>
  <si>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</si>
  <si>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</si>
  <si>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</si>
  <si>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</si>
  <si>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</si>
  <si>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</si>
  <si>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</si>
  <si>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</si>
  <si>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</si>
  <si>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</si>
  <si>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</si>
  <si>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</si>
  <si>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</si>
  <si>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</si>
  <si>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</si>
  <si>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</si>
  <si>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</si>
  <si>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</si>
  <si>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</si>
  <si>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</si>
  <si>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</si>
  <si>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</si>
  <si>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</si>
  <si>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</si>
  <si>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</si>
  <si>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</si>
  <si>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</si>
  <si>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</si>
  <si>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</si>
  <si>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</si>
  <si>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</si>
  <si>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</si>
  <si>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</si>
  <si>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</si>
  <si>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</si>
  <si>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</si>
  <si>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</si>
  <si>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</si>
  <si>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</si>
  <si>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</si>
  <si>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</si>
  <si>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</si>
  <si>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</si>
  <si>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</si>
  <si>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</si>
  <si>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</si>
  <si>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</si>
  <si>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</si>
  <si>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</si>
  <si>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</si>
  <si>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</si>
  <si>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</si>
  <si>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</si>
  <si>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</si>
  <si>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</si>
  <si>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</si>
  <si>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</si>
  <si>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</si>
  <si>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</si>
  <si>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</si>
  <si>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</si>
  <si>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</si>
  <si>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</si>
  <si>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</si>
  <si>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</si>
  <si>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</si>
  <si>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</si>
  <si>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</si>
  <si>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</si>
  <si>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</si>
  <si>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</si>
  <si>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</si>
  <si>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</si>
  <si>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</si>
  <si>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</si>
  <si>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</si>
  <si>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</si>
  <si>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</si>
  <si>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</si>
  <si>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</si>
  <si>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</si>
  <si>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</si>
  <si>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</si>
  <si>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</si>
  <si>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</si>
  <si>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</si>
  <si>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</si>
  <si>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</si>
  <si>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</si>
  <si>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</si>
  <si>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</si>
  <si>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</si>
  <si>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</si>
  <si>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</si>
  <si>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</si>
  <si>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</si>
  <si>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</si>
  <si>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</si>
  <si>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</si>
  <si>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</si>
  <si>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</si>
  <si>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</si>
  <si>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</si>
  <si>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</si>
  <si>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</si>
  <si>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</si>
  <si>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</si>
  <si>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</si>
  <si>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</si>
  <si>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</si>
  <si>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</si>
  <si>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</si>
  <si>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</si>
  <si>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</si>
  <si>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</si>
  <si>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</si>
  <si>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</si>
  <si>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</si>
  <si>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</si>
  <si>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</si>
  <si>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</si>
  <si>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</si>
  <si>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</si>
  <si>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</si>
  <si>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</si>
  <si>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</si>
  <si>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</si>
  <si>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</si>
  <si>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</si>
  <si>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</si>
  <si>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</si>
  <si>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</si>
  <si>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</si>
  <si>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</si>
  <si>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</si>
  <si>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</si>
  <si>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</si>
  <si>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</si>
  <si>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</si>
  <si>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</si>
  <si>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</si>
  <si>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</si>
  <si>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</si>
  <si>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</si>
  <si>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</si>
  <si>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</si>
  <si>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</si>
  <si>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</si>
  <si>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</si>
  <si>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</si>
  <si>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</si>
  <si>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</si>
  <si>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</si>
  <si>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</si>
  <si>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</si>
  <si>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</si>
  <si>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</si>
  <si>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</si>
  <si>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</si>
  <si>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</si>
  <si>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</si>
  <si>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</si>
  <si>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</si>
  <si>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</si>
  <si>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</si>
  <si>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</si>
  <si>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</si>
  <si>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</si>
  <si>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</si>
  <si>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</si>
  <si>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</si>
  <si>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</si>
  <si>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</si>
  <si>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</si>
  <si>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</si>
  <si>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</si>
  <si>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</si>
  <si>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</si>
  <si>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</si>
  <si>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</si>
  <si>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</si>
  <si>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</si>
  <si>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</si>
  <si>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</si>
  <si>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</si>
  <si>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</si>
  <si>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</si>
  <si>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</si>
  <si>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</si>
  <si>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</si>
  <si>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</si>
  <si>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</si>
  <si>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</si>
  <si>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</si>
  <si>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</si>
  <si>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</si>
  <si>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</si>
  <si>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</si>
  <si>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</si>
  <si>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</si>
  <si>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</si>
  <si>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</si>
  <si>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</si>
  <si>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</si>
  <si>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</si>
  <si>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</si>
  <si>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</si>
  <si>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</si>
  <si>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</si>
  <si>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</si>
  <si>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</si>
  <si>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</si>
  <si>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</si>
  <si>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</si>
  <si>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</si>
  <si>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</si>
  <si>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</si>
  <si>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</si>
  <si>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</si>
  <si>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</si>
  <si>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</si>
  <si>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</si>
  <si>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</si>
  <si>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</si>
  <si>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</si>
  <si>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</si>
  <si>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</si>
  <si>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</si>
  <si>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</si>
  <si>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</si>
  <si>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</si>
  <si>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</si>
  <si>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</si>
  <si>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</si>
  <si>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</si>
  <si>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</si>
  <si>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</si>
  <si>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</si>
  <si>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</si>
  <si>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</si>
  <si>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</si>
  <si>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</si>
  <si>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</si>
  <si>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</si>
  <si>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</si>
  <si>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</si>
  <si>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</si>
  <si>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</si>
  <si>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</si>
  <si>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</si>
  <si>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</si>
  <si>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</si>
  <si>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</si>
  <si>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</si>
  <si>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</si>
  <si>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</si>
  <si>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</si>
  <si>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</si>
  <si>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</si>
  <si>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</si>
  <si>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</si>
  <si>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</si>
  <si>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</si>
  <si>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</si>
  <si>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</si>
  <si>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</si>
  <si>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</si>
  <si>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</si>
  <si>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</si>
  <si>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</si>
  <si>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</si>
  <si>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</si>
  <si>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</si>
  <si>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</si>
  <si>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</si>
  <si>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</si>
  <si>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</si>
  <si>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</si>
  <si>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</si>
  <si>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</si>
  <si>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</si>
  <si>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</si>
  <si>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</si>
  <si>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</si>
  <si>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</si>
  <si>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</si>
  <si>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</si>
  <si>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</si>
  <si>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</si>
  <si>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</si>
  <si>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</si>
  <si>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</si>
  <si>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</si>
  <si>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</si>
  <si>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</si>
  <si>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</si>
  <si>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</si>
  <si>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</si>
  <si>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</si>
  <si>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</si>
  <si>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</si>
  <si>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</si>
  <si>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</si>
  <si>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</si>
  <si>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</si>
  <si>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</si>
  <si>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</si>
  <si>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</si>
  <si>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</si>
  <si>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</si>
  <si>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</si>
  <si>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</si>
  <si>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</si>
  <si>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</si>
  <si>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</si>
  <si>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</si>
  <si>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</si>
  <si>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</si>
  <si>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</si>
  <si>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</si>
  <si>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</si>
  <si>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</si>
  <si>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</si>
  <si>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</si>
  <si>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</si>
  <si>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</si>
  <si>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</si>
  <si>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</si>
  <si>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</si>
  <si>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</si>
  <si>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</si>
  <si>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</si>
  <si>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</si>
  <si>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</si>
  <si>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</si>
  <si>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</si>
  <si>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</si>
  <si>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</si>
  <si>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</si>
  <si>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</si>
  <si>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</si>
  <si>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</si>
  <si>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</si>
  <si>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</si>
  <si>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</si>
  <si>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</si>
  <si>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</si>
  <si>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</si>
  <si>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</si>
  <si>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</si>
  <si>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</si>
  <si>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</si>
  <si>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</si>
  <si>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</si>
  <si>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</si>
  <si>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</si>
  <si>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</si>
  <si>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</si>
  <si>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</si>
  <si>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</si>
  <si>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</si>
  <si>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</si>
  <si>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</si>
  <si>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</si>
  <si>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</si>
  <si>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</si>
  <si>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</si>
  <si>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</si>
  <si>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</si>
  <si>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</si>
  <si>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</si>
  <si>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</si>
  <si>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</si>
  <si>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</si>
  <si>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</si>
  <si>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</si>
  <si>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</si>
  <si>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</si>
  <si>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</si>
  <si>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</si>
  <si>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</si>
  <si>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</si>
  <si>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</si>
  <si>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</si>
  <si>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</si>
  <si>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</si>
  <si>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</si>
  <si>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</si>
  <si>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</si>
  <si>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</si>
  <si>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</si>
  <si>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</si>
  <si>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</si>
  <si>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</si>
  <si>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</si>
  <si>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</si>
  <si>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</si>
  <si>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</si>
  <si>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</si>
  <si>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</si>
  <si>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</si>
  <si>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</si>
  <si>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</si>
  <si>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</si>
  <si>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</si>
  <si>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</si>
  <si>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</si>
  <si>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</si>
  <si>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</si>
  <si>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</si>
  <si>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</si>
  <si>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</si>
  <si>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</si>
  <si>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</si>
  <si>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</si>
  <si>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</si>
  <si>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</si>
  <si>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</si>
  <si>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</si>
  <si>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</si>
  <si>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</si>
  <si>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</si>
  <si>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</si>
  <si>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</si>
  <si>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</si>
  <si>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</si>
  <si>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</si>
  <si>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</si>
  <si>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</si>
  <si>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</si>
  <si>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</si>
  <si>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</si>
  <si>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</si>
  <si>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</si>
  <si>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</si>
  <si>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</si>
  <si>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</si>
  <si>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</si>
  <si>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</si>
  <si>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</si>
  <si>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</si>
  <si>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</si>
  <si>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</si>
  <si>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</si>
  <si>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</si>
  <si>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</si>
  <si>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</si>
  <si>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</si>
  <si>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</si>
  <si>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</si>
  <si>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</si>
  <si>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</si>
  <si>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</si>
  <si>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</si>
  <si>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</si>
  <si>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</si>
  <si>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</si>
  <si>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</si>
  <si>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</si>
  <si>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</si>
  <si>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</si>
  <si>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</si>
  <si>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</si>
  <si>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</si>
  <si>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</si>
  <si>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</si>
  <si>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</si>
  <si>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</si>
  <si>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</si>
  <si>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</si>
  <si>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</si>
  <si>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</si>
  <si>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</si>
  <si>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</si>
  <si>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</si>
  <si>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</si>
  <si>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</si>
  <si>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</si>
  <si>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</si>
  <si>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</si>
  <si>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</si>
  <si>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</si>
  <si>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</si>
  <si>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</si>
  <si>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</si>
  <si>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</si>
  <si>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</si>
  <si>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</si>
  <si>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</si>
  <si>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</si>
  <si>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</si>
  <si>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</si>
  <si>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</si>
  <si>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</si>
  <si>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</si>
  <si>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</si>
  <si>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</si>
  <si>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</si>
  <si>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</si>
  <si>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</si>
  <si>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</si>
  <si>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</si>
  <si>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</si>
  <si>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</si>
  <si>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</si>
  <si>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</si>
  <si>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</si>
  <si>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</si>
  <si>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</si>
  <si>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</si>
  <si>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</si>
  <si>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</si>
  <si>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</si>
  <si>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</si>
  <si>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</si>
  <si>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</si>
  <si>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</si>
  <si>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</si>
  <si>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</si>
  <si>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</si>
  <si>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</si>
  <si>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</si>
  <si>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</si>
  <si>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</si>
  <si>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</si>
  <si>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</si>
  <si>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</si>
  <si>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</si>
  <si>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</si>
  <si>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</si>
  <si>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</si>
  <si>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</si>
  <si>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</si>
  <si>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</si>
  <si>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</si>
  <si>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</si>
  <si>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</si>
  <si>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</si>
  <si>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</si>
  <si>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</si>
  <si>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</si>
  <si>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</si>
  <si>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</si>
  <si>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</si>
  <si>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</si>
  <si>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</si>
  <si>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</si>
  <si>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</si>
  <si>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</si>
  <si>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</si>
  <si>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</si>
  <si>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</si>
  <si>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</si>
  <si>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</si>
  <si>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</si>
  <si>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</si>
  <si>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</si>
  <si>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</si>
  <si>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</si>
  <si>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</si>
  <si>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</si>
  <si>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</si>
  <si>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</si>
  <si>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</si>
  <si>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</si>
  <si>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</si>
  <si>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</si>
  <si>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</si>
  <si>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</si>
  <si>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</si>
  <si>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</si>
  <si>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</si>
  <si>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</si>
  <si>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</si>
  <si>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</si>
  <si>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</si>
  <si>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</si>
  <si>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</si>
  <si>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</si>
  <si>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</si>
  <si>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</si>
  <si>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</si>
  <si>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</si>
  <si>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</si>
  <si>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</si>
  <si>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</si>
  <si>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</si>
  <si>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</si>
  <si>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</si>
  <si>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</si>
  <si>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</si>
  <si>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</si>
  <si>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</si>
  <si>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</si>
  <si>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</si>
  <si>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</si>
  <si>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</si>
  <si>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</si>
  <si>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</si>
  <si>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</si>
  <si>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</si>
  <si>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</si>
  <si>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</si>
  <si>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</si>
  <si>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</si>
  <si>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</si>
  <si>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</si>
  <si>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</si>
  <si>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</si>
  <si>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</si>
  <si>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</si>
  <si>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</si>
  <si>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</si>
  <si>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</si>
  <si>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</si>
  <si>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</si>
  <si>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</si>
  <si>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</si>
  <si>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</si>
  <si>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</si>
  <si>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</si>
  <si>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</si>
  <si>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</si>
  <si>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</si>
  <si>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</si>
  <si>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</si>
  <si>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</si>
  <si>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</si>
  <si>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</si>
  <si>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</si>
  <si>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</si>
  <si>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</si>
  <si>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</si>
  <si>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</si>
  <si>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</si>
  <si>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</si>
  <si>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</si>
  <si>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</si>
  <si>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</si>
  <si>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</si>
  <si>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</si>
  <si>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</si>
  <si>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</si>
  <si>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</si>
  <si>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</si>
  <si>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</si>
  <si>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</si>
  <si>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</si>
  <si>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</si>
  <si>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</si>
  <si>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</si>
  <si>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</si>
  <si>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</si>
  <si>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</si>
  <si>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</si>
  <si>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</si>
  <si>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</si>
  <si>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</si>
  <si>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</si>
  <si>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</si>
  <si>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</si>
  <si>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</si>
  <si>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</si>
  <si>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</si>
  <si>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</si>
  <si>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</si>
  <si>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</si>
  <si>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</si>
  <si>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</si>
  <si>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</si>
  <si>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</si>
  <si>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</si>
  <si>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</si>
  <si>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</si>
  <si>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</si>
  <si>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</si>
  <si>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</si>
  <si>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</si>
  <si>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</si>
  <si>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</si>
  <si>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</si>
  <si>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</si>
  <si>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</si>
  <si>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</si>
  <si>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</si>
  <si>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</si>
  <si>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</si>
  <si>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</si>
  <si>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</si>
  <si>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</si>
  <si>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</si>
  <si>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</si>
  <si>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</si>
  <si>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</si>
  <si>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</si>
  <si>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</si>
  <si>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</si>
  <si>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</si>
  <si>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</si>
  <si>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</si>
  <si>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</si>
  <si>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</si>
  <si>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</si>
  <si>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</si>
  <si>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</si>
  <si>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</si>
  <si>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</si>
  <si>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</si>
  <si>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</si>
  <si>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</si>
  <si>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</si>
  <si>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</si>
  <si>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</si>
  <si>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</si>
  <si>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</si>
  <si>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</si>
  <si>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</si>
  <si>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</si>
  <si>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</si>
  <si>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</si>
  <si>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</si>
  <si>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</si>
  <si>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</si>
  <si>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</si>
  <si>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</si>
  <si>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</si>
  <si>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</si>
  <si>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</si>
  <si>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</si>
  <si>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</si>
  <si>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</si>
  <si>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</si>
  <si>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</si>
  <si>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</si>
  <si>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</si>
  <si>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</si>
  <si>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</si>
  <si>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</si>
  <si>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</si>
  <si>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</si>
  <si>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</si>
  <si>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</si>
  <si>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</si>
  <si>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</si>
  <si>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</si>
  <si>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</si>
  <si>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</si>
  <si>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</si>
  <si>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</si>
  <si>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</si>
  <si>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</si>
  <si>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</si>
  <si>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</si>
  <si>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</si>
  <si>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</si>
  <si>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</si>
  <si>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</si>
  <si>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</si>
  <si>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</si>
  <si>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</si>
  <si>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</si>
  <si>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</si>
  <si>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</si>
  <si>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</si>
  <si>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</si>
  <si>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</si>
  <si>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</si>
  <si>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</si>
  <si>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</si>
  <si>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</si>
  <si>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</si>
  <si>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</si>
  <si>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</si>
  <si>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</si>
  <si>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</si>
  <si>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</si>
  <si>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</si>
  <si>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</si>
  <si>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</si>
  <si>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</si>
  <si>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</si>
  <si>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</si>
  <si>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</si>
  <si>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</si>
  <si>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</si>
  <si>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</si>
  <si>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</si>
  <si>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</si>
  <si>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</si>
  <si>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</si>
  <si>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</si>
  <si>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</si>
  <si>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</si>
  <si>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</si>
  <si>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</si>
  <si>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</si>
  <si>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</si>
  <si>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</si>
  <si>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</si>
  <si>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</si>
  <si>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</si>
  <si>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</si>
  <si>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</si>
  <si>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</si>
  <si>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</si>
  <si>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</si>
  <si>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</si>
  <si>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</si>
  <si>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</si>
  <si>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</si>
  <si>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</si>
  <si>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</si>
  <si>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</si>
  <si>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</si>
  <si>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</si>
  <si>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</si>
  <si>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</si>
  <si>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</si>
  <si>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</si>
  <si>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</si>
  <si>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</si>
  <si>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</si>
  <si>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</si>
  <si>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</si>
  <si>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</si>
  <si>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</si>
  <si>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</si>
  <si>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</si>
  <si>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</si>
  <si>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</si>
  <si>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</si>
  <si>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</si>
  <si>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</si>
  <si>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</si>
  <si>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</si>
  <si>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</si>
  <si>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</si>
  <si>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</si>
  <si>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</si>
  <si>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</si>
  <si>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</si>
  <si>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</si>
  <si>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</si>
  <si>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</si>
  <si>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</si>
  <si>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</si>
  <si>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</si>
  <si>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</si>
  <si>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</si>
  <si>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</si>
  <si>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</si>
  <si>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</si>
  <si>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</si>
  <si>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</si>
  <si>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</si>
  <si>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</si>
  <si>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</si>
  <si>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</si>
  <si>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</si>
  <si>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</si>
  <si>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</si>
  <si>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</si>
  <si>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</si>
  <si>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</si>
  <si>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</si>
  <si>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</si>
  <si>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</si>
  <si>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</si>
  <si>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</si>
  <si>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</si>
  <si>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</si>
  <si>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</si>
  <si>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</si>
  <si>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</si>
  <si>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</si>
  <si>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</si>
  <si>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</si>
  <si>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</si>
  <si>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</si>
  <si>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</si>
  <si>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</si>
  <si>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</si>
  <si>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</si>
  <si>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</si>
  <si>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</si>
  <si>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</si>
  <si>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</si>
  <si>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</si>
  <si>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</si>
  <si>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</si>
  <si>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</si>
  <si>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</si>
  <si>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</si>
  <si>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</si>
  <si>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</si>
  <si>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</si>
  <si>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</si>
  <si>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</si>
  <si>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</si>
  <si>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</si>
  <si>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</si>
  <si>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</si>
  <si>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</si>
  <si>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</si>
  <si>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</si>
  <si>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</si>
  <si>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</si>
  <si>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</si>
  <si>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</si>
  <si>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</si>
  <si>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</si>
  <si>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</si>
  <si>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</si>
  <si>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</si>
  <si>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</si>
  <si>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</si>
  <si>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</si>
  <si>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</si>
  <si>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</si>
  <si>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</si>
  <si>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</si>
  <si>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</si>
  <si>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</si>
  <si>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</si>
  <si>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</si>
  <si>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</si>
  <si>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</si>
  <si>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</si>
  <si>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</si>
  <si>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</si>
  <si>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</si>
  <si>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</si>
  <si>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</si>
  <si>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</si>
  <si>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</si>
  <si>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</si>
  <si>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</si>
  <si>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</si>
  <si>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</si>
  <si>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</si>
  <si>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</si>
  <si>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</si>
  <si>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</si>
  <si>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</si>
  <si>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</si>
  <si>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</si>
  <si>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</si>
  <si>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</si>
  <si>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</si>
  <si>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</si>
  <si>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</si>
  <si>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</si>
  <si>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</si>
  <si>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</si>
  <si>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</si>
  <si>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</si>
  <si>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</si>
  <si>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</si>
  <si>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</si>
  <si>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</si>
  <si>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</si>
  <si>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</si>
  <si>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</si>
  <si>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</si>
  <si>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</si>
  <si>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</si>
  <si>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</si>
  <si>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</si>
  <si>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</si>
  <si>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</si>
  <si>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</si>
  <si>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</si>
  <si>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</si>
  <si>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</si>
  <si>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</si>
  <si>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</si>
  <si>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</si>
  <si>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</si>
  <si>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</si>
  <si>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</si>
  <si>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</si>
  <si>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</si>
  <si>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</si>
  <si>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</si>
  <si>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</si>
  <si>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</si>
  <si>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</si>
  <si>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</si>
  <si>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</si>
  <si>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</si>
  <si>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</si>
  <si>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</si>
  <si>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</si>
  <si>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</si>
  <si>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</si>
  <si>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</si>
  <si>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</si>
  <si>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</si>
  <si>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</si>
  <si>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</si>
  <si>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</si>
  <si>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</si>
  <si>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</si>
  <si>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</si>
  <si>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</si>
  <si>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</si>
  <si>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</si>
  <si>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</si>
  <si>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</si>
  <si>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</si>
  <si>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</si>
  <si>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</si>
  <si>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</si>
  <si>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</si>
  <si>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</si>
  <si>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</si>
  <si>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</si>
  <si>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</si>
  <si>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</si>
  <si>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</si>
  <si>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</si>
  <si>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</si>
  <si>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</si>
  <si>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</si>
  <si>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</si>
  <si>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</si>
  <si>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</si>
  <si>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</si>
  <si>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</si>
  <si>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</si>
  <si>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</si>
  <si>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</si>
  <si>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</si>
  <si>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</si>
  <si>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</si>
  <si>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</si>
  <si>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</si>
  <si>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</si>
  <si>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</si>
  <si>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</si>
  <si>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</si>
  <si>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</si>
  <si>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</si>
  <si>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</si>
  <si>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</si>
  <si>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</si>
  <si>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</si>
  <si>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</si>
  <si>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</si>
  <si>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</si>
  <si>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</si>
  <si>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</si>
  <si>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</si>
  <si>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</si>
  <si>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</si>
  <si>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</si>
  <si>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</si>
  <si>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</si>
  <si>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</si>
  <si>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</si>
  <si>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</si>
  <si>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</si>
  <si>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</si>
  <si>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</si>
  <si>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</si>
  <si>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</si>
  <si>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</si>
  <si>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</si>
  <si>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</si>
  <si>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</si>
  <si>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</si>
  <si>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</si>
  <si>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</si>
  <si>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</si>
  <si>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</si>
  <si>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</si>
  <si>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</si>
  <si>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</si>
  <si>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</si>
  <si>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</si>
  <si>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</si>
  <si>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</si>
  <si>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</si>
  <si>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</si>
  <si>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</si>
  <si>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</si>
  <si>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</si>
  <si>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</si>
  <si>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</si>
  <si>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</si>
  <si>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</si>
  <si>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</si>
  <si>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</si>
  <si>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</si>
  <si>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</si>
  <si>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</si>
  <si>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</si>
  <si>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</si>
  <si>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</si>
  <si>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</si>
  <si>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</si>
  <si>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</si>
  <si>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</si>
  <si>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</si>
  <si>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</si>
  <si>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</si>
  <si>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</si>
  <si>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</si>
  <si>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</si>
  <si>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</si>
  <si>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</si>
  <si>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</si>
  <si>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</si>
  <si>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</si>
  <si>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</si>
  <si>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</si>
  <si>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</si>
  <si>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</si>
  <si>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</si>
  <si>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</si>
  <si>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</si>
  <si>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</si>
  <si>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</si>
  <si>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</si>
  <si>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</si>
  <si>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</si>
  <si>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</si>
  <si>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</si>
  <si>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</si>
  <si>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</si>
  <si>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</si>
  <si>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</si>
  <si>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</si>
  <si>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</si>
  <si>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</si>
  <si>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</si>
  <si>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</si>
  <si>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</si>
  <si>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</si>
  <si>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</si>
  <si>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</si>
  <si>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</si>
  <si>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</si>
  <si>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</si>
  <si>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</si>
  <si>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</si>
  <si>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</si>
  <si>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</si>
  <si>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</si>
  <si>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</si>
  <si>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</si>
  <si>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</si>
  <si>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</si>
  <si>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</si>
  <si>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</si>
  <si>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</si>
  <si>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</si>
  <si>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</si>
  <si>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</si>
  <si>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</si>
  <si>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</si>
  <si>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</si>
  <si>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</si>
  <si>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</si>
  <si>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</si>
  <si>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</si>
  <si>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</si>
  <si>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</si>
  <si>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</si>
  <si>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</si>
  <si>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</si>
  <si>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</si>
  <si>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</si>
  <si>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</si>
  <si>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</si>
  <si>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</si>
  <si>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</si>
  <si>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</si>
  <si>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</si>
  <si>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</si>
  <si>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</si>
  <si>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</si>
  <si>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</si>
  <si>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</si>
  <si>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</si>
  <si>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</si>
  <si>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</si>
  <si>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</si>
  <si>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</si>
  <si>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</si>
  <si>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</si>
  <si>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</si>
  <si>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</si>
  <si>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</si>
  <si>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</si>
  <si>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</si>
  <si>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</si>
  <si>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</si>
  <si>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</si>
  <si>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</si>
  <si>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</si>
  <si>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</si>
  <si>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</si>
  <si>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</si>
  <si>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</si>
  <si>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</si>
  <si>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</si>
  <si>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</si>
  <si>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</si>
  <si>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</si>
  <si>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</si>
  <si>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</si>
  <si>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</si>
  <si>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</si>
  <si>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</si>
  <si>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</si>
  <si>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</si>
  <si>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</si>
  <si>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</si>
  <si>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</si>
  <si>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</si>
  <si>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</si>
  <si>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</si>
  <si>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</si>
  <si>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</si>
  <si>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</si>
  <si>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</si>
  <si>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</si>
  <si>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</si>
  <si>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</si>
  <si>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</si>
  <si>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</si>
  <si>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</si>
  <si>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</si>
  <si>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</si>
  <si>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</si>
  <si>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</si>
  <si>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</si>
  <si>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</si>
  <si>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</si>
  <si>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</si>
  <si>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</si>
  <si>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</si>
  <si>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</si>
  <si>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</si>
  <si>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</si>
  <si>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</si>
  <si>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</si>
  <si>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</si>
  <si>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</si>
  <si>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</si>
  <si>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</si>
  <si>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</si>
  <si>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</si>
  <si>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</si>
  <si>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</si>
  <si>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</si>
  <si>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</si>
  <si>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</si>
  <si>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</si>
  <si>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</si>
  <si>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</si>
  <si>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</si>
  <si>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</si>
  <si>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</si>
  <si>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</si>
  <si>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</si>
  <si>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</si>
  <si>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</si>
  <si>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</si>
  <si>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</si>
  <si>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</si>
  <si>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</si>
  <si>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</si>
  <si>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</si>
  <si>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</si>
  <si>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</si>
  <si>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</si>
  <si>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</si>
  <si>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</si>
  <si>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</si>
  <si>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</si>
  <si>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</si>
  <si>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</si>
  <si>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</si>
  <si>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</si>
  <si>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</si>
  <si>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</si>
  <si>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</si>
  <si>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</si>
  <si>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</si>
  <si>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</si>
  <si>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</si>
  <si>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</si>
  <si>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</si>
  <si>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</si>
  <si>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</si>
  <si>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</si>
  <si>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</si>
  <si>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</si>
  <si>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</si>
  <si>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</si>
  <si>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</si>
  <si>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</si>
  <si>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</si>
  <si>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</si>
  <si>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</si>
  <si>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</si>
  <si>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</si>
  <si>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</si>
  <si>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</si>
  <si>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</si>
  <si>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</si>
  <si>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</si>
  <si>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</si>
  <si>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</si>
  <si>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</si>
  <si>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</si>
  <si>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</si>
  <si>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</si>
  <si>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</si>
  <si>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</si>
  <si>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</si>
  <si>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</si>
  <si>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</si>
  <si>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</si>
  <si>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</si>
  <si>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</si>
  <si>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</si>
  <si>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</si>
  <si>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</si>
  <si>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</si>
  <si>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</si>
  <si>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</si>
  <si>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</si>
  <si>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</si>
  <si>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</si>
  <si>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</si>
  <si>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</si>
  <si>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</si>
  <si>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</si>
  <si>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</si>
  <si>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</si>
  <si>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</si>
  <si>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</si>
  <si>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</si>
  <si>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</si>
  <si>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</si>
  <si>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</si>
  <si>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</si>
  <si>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</si>
  <si>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</si>
  <si>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</si>
  <si>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</si>
  <si>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</si>
  <si>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</si>
  <si>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</si>
  <si>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</si>
  <si>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</si>
  <si>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</si>
  <si>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</si>
  <si>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</si>
  <si>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</si>
  <si>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</si>
  <si>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</si>
  <si>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</si>
  <si>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</si>
  <si>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</si>
  <si>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</si>
  <si>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</si>
  <si>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</si>
  <si>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</si>
  <si>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</si>
  <si>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</si>
  <si>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</si>
  <si>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</si>
  <si>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</si>
  <si>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</si>
  <si>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</si>
  <si>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</si>
  <si>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</si>
  <si>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</si>
  <si>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</si>
  <si>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</si>
  <si>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</si>
  <si>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</si>
  <si>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</si>
  <si>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</si>
  <si>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</si>
  <si>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</si>
  <si>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</si>
  <si>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</si>
  <si>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</si>
  <si>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</si>
  <si>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</si>
  <si>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</si>
  <si>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</si>
  <si>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</si>
  <si>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</si>
  <si>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</si>
  <si>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</si>
  <si>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</si>
  <si>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</si>
  <si>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</si>
  <si>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</si>
  <si>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</si>
  <si>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</si>
  <si>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</si>
  <si>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</si>
  <si>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</si>
  <si>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</si>
  <si>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</si>
  <si>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</si>
  <si>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</si>
  <si>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</si>
  <si>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</si>
  <si>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</si>
  <si>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</si>
  <si>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</si>
  <si>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</si>
  <si>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</si>
  <si>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</si>
  <si>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</si>
  <si>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</si>
  <si>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</si>
  <si>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</si>
  <si>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</si>
  <si>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</si>
  <si>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</si>
  <si>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</si>
  <si>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</si>
  <si>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</si>
  <si>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</si>
  <si>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</si>
  <si>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</si>
  <si>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</si>
  <si>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</si>
  <si>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</si>
  <si>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</si>
  <si>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</si>
  <si>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</si>
  <si>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</si>
  <si>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</si>
  <si>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</si>
  <si>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</si>
  <si>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</si>
  <si>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</si>
  <si>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</si>
  <si>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</si>
  <si>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</si>
  <si>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</si>
  <si>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</si>
  <si>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</si>
  <si>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</si>
  <si>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</si>
  <si>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</si>
  <si>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</si>
  <si>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</si>
  <si>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</si>
  <si>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</si>
  <si>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</si>
  <si>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</si>
  <si>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</si>
  <si>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</si>
  <si>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</si>
  <si>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</si>
  <si>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</si>
  <si>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</si>
  <si>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</si>
  <si>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</si>
  <si>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</si>
  <si>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</si>
  <si>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</si>
  <si>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</si>
  <si>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</si>
  <si>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</si>
  <si>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</si>
  <si>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</si>
  <si>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</si>
  <si>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</si>
  <si>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</si>
  <si>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</si>
  <si>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</si>
  <si>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</si>
  <si>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</si>
  <si>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</si>
  <si>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</si>
  <si>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</si>
  <si>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</si>
  <si>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</si>
  <si>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</si>
  <si>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</si>
  <si>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</si>
  <si>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</si>
  <si>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</si>
  <si>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</si>
  <si>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</si>
  <si>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</si>
  <si>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</si>
  <si>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</si>
  <si>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</si>
  <si>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</si>
  <si>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</si>
  <si>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</si>
  <si>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</si>
  <si>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</si>
  <si>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</si>
  <si>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</si>
  <si>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</si>
  <si>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</si>
  <si>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</si>
  <si>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</si>
  <si>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</si>
  <si>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</si>
  <si>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</si>
  <si>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</si>
  <si>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</si>
  <si>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</si>
  <si>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</si>
  <si>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</si>
  <si>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</si>
  <si>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</si>
  <si>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</si>
  <si>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</si>
  <si>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</si>
  <si>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</si>
  <si>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</si>
  <si>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</si>
  <si>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</si>
  <si>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</si>
  <si>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</si>
  <si>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</si>
  <si>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</si>
  <si>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</si>
  <si>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</si>
  <si>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</si>
  <si>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</si>
  <si>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</si>
  <si>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</si>
  <si>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</si>
  <si>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</si>
  <si>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</si>
  <si>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</si>
  <si>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</si>
  <si>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</si>
  <si>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</si>
  <si>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</si>
  <si>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</si>
  <si>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</si>
  <si>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</si>
  <si>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</si>
  <si>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</si>
  <si>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</si>
  <si>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</si>
  <si>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</si>
  <si>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</si>
  <si>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</si>
  <si>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</si>
  <si>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</si>
  <si>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</si>
  <si>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</si>
  <si>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</si>
  <si>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</si>
  <si>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</si>
  <si>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</si>
  <si>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</si>
  <si>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</si>
  <si>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</si>
  <si>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</si>
  <si>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</si>
  <si>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</si>
  <si>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</si>
  <si>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</si>
  <si>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</si>
  <si>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</si>
  <si>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</si>
  <si>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</si>
  <si>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</si>
  <si>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</si>
  <si>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</si>
  <si>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</si>
  <si>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</si>
  <si>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</si>
  <si>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</si>
  <si>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</si>
  <si>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</si>
  <si>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</si>
  <si>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</si>
  <si>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</si>
  <si>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</si>
  <si>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</si>
  <si>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</si>
  <si>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</si>
  <si>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</si>
  <si>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</si>
  <si>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</si>
  <si>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</si>
  <si>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</si>
  <si>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</si>
  <si>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</si>
  <si>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</si>
  <si>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</si>
  <si>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</si>
  <si>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</si>
  <si>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</si>
  <si>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</si>
  <si>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</si>
  <si>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</si>
  <si>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</si>
  <si>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</si>
  <si>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</si>
  <si>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</si>
  <si>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</si>
  <si>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</si>
  <si>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</si>
  <si>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</si>
  <si>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</si>
  <si>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</si>
  <si>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</si>
  <si>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</si>
  <si>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</si>
  <si>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</si>
  <si>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</si>
  <si>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</si>
  <si>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</si>
  <si>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</si>
  <si>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</si>
  <si>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</si>
  <si>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</si>
  <si>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</si>
  <si>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</si>
  <si>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</si>
  <si>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</si>
  <si>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</si>
  <si>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</si>
  <si>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</si>
  <si>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</si>
  <si>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</si>
  <si>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</si>
  <si>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</si>
  <si>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</si>
  <si>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</si>
  <si>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</si>
  <si>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</si>
  <si>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</si>
  <si>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</si>
  <si>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</si>
  <si>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</si>
  <si>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</si>
  <si>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</si>
  <si>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</si>
  <si>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</si>
  <si>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</si>
  <si>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</si>
  <si>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</si>
  <si>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</si>
  <si>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</si>
  <si>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</si>
  <si>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</si>
  <si>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</si>
  <si>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</si>
  <si>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</si>
  <si>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</si>
  <si>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</si>
  <si>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</si>
  <si>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</si>
  <si>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</si>
  <si>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</si>
  <si>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</si>
  <si>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</si>
  <si>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</si>
  <si>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</si>
  <si>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</si>
  <si>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</si>
  <si>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</si>
  <si>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</si>
  <si>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</si>
  <si>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</si>
  <si>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</si>
  <si>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</si>
  <si>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</si>
  <si>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</si>
  <si>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</si>
  <si>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</si>
  <si>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</si>
  <si>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</si>
  <si>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</si>
  <si>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</si>
  <si>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</si>
  <si>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</si>
  <si>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</si>
  <si>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</si>
  <si>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</si>
  <si>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</si>
  <si>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</si>
  <si>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</si>
  <si>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</si>
  <si>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</si>
  <si>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</si>
  <si>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</si>
  <si>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</si>
  <si>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</si>
  <si>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</si>
  <si>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</si>
  <si>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</si>
  <si>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</si>
  <si>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</si>
  <si>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</si>
  <si>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</si>
  <si>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</si>
  <si>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</si>
  <si>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</si>
  <si>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</si>
  <si>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</si>
  <si>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</si>
  <si>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</si>
  <si>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</si>
  <si>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</si>
  <si>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</si>
  <si>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</si>
  <si>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</si>
  <si>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</si>
  <si>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</si>
  <si>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</si>
  <si>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</si>
  <si>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</si>
  <si>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</si>
  <si>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</si>
  <si>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</si>
  <si>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</si>
  <si>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</si>
  <si>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</si>
  <si>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</si>
  <si>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</si>
  <si>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</si>
  <si>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</si>
  <si>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</si>
  <si>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</si>
  <si>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</si>
  <si>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</si>
  <si>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</si>
  <si>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</si>
  <si>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</si>
  <si>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</si>
  <si>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</si>
  <si>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</si>
  <si>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</si>
  <si>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</si>
  <si>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</si>
  <si>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</si>
  <si>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</si>
  <si>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</si>
  <si>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</si>
  <si>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</si>
  <si>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</si>
  <si>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</si>
  <si>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</si>
  <si>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</si>
  <si>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</si>
  <si>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</si>
  <si>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</si>
  <si>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</si>
  <si>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</si>
  <si>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</si>
  <si>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</si>
  <si>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</si>
  <si>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</si>
  <si>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</si>
  <si>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</si>
  <si>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</si>
  <si>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</si>
  <si>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</si>
  <si>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</si>
  <si>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</si>
  <si>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</si>
  <si>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</si>
  <si>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</si>
  <si>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</si>
  <si>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</si>
  <si>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</si>
  <si>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</si>
  <si>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</si>
  <si>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</si>
  <si>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</si>
  <si>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</si>
  <si>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</si>
  <si>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</si>
  <si>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</si>
  <si>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</si>
  <si>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</si>
  <si>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</si>
  <si>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</si>
  <si>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</si>
  <si>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</si>
  <si>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</si>
  <si>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</si>
  <si>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</si>
  <si>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</si>
  <si>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</si>
  <si>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</si>
  <si>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</si>
  <si>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</si>
  <si>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</si>
  <si>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</si>
  <si>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</si>
  <si>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</si>
  <si>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</si>
  <si>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</si>
  <si>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</si>
  <si>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</si>
  <si>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</si>
  <si>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</si>
  <si>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</si>
  <si>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</si>
  <si>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</si>
  <si>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</si>
  <si>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</si>
  <si>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</si>
  <si>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</si>
  <si>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</si>
  <si>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</si>
  <si>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</si>
  <si>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</si>
  <si>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</si>
  <si>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</si>
  <si>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</si>
  <si>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</si>
  <si>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</si>
  <si>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</si>
  <si>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</si>
  <si>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</si>
  <si>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</si>
  <si>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</si>
  <si>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</si>
  <si>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</si>
  <si>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</si>
  <si>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</si>
  <si>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</si>
  <si>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</si>
  <si>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</si>
  <si>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</si>
  <si>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</si>
  <si>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</si>
  <si>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</si>
  <si>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</si>
  <si>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</si>
  <si>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</si>
  <si>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</si>
  <si>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</si>
  <si>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</si>
  <si>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</si>
  <si>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</si>
  <si>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</si>
  <si>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</si>
  <si>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</si>
  <si>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</si>
  <si>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</si>
  <si>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</si>
  <si>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</si>
  <si>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</si>
  <si>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</si>
  <si>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</si>
  <si>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</si>
  <si>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</si>
  <si>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</si>
  <si>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</si>
  <si>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</si>
  <si>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</si>
  <si>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</si>
  <si>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</si>
  <si>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</si>
  <si>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</si>
  <si>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</si>
  <si>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</si>
  <si>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</si>
  <si>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</si>
  <si>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</si>
  <si>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</si>
  <si>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</si>
  <si>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</si>
  <si>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</si>
  <si>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</si>
  <si>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</si>
  <si>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</si>
  <si>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</si>
  <si>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</si>
  <si>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</si>
  <si>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</si>
  <si>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</si>
  <si>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</si>
  <si>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</si>
  <si>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</si>
  <si>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</si>
  <si>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</si>
  <si>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</si>
  <si>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</si>
  <si>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</si>
  <si>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</si>
  <si>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</si>
  <si>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</si>
  <si>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</si>
  <si>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</si>
  <si>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</si>
  <si>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</si>
  <si>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</si>
  <si>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</si>
  <si>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</si>
  <si>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</si>
  <si>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</si>
  <si>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</si>
  <si>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</si>
  <si>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</si>
  <si>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</si>
  <si>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</si>
  <si>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</si>
  <si>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</si>
  <si>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</si>
  <si>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</si>
  <si>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</si>
  <si>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</si>
  <si>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</si>
  <si>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</si>
  <si>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</si>
  <si>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</si>
  <si>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</si>
  <si>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</si>
  <si>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</si>
  <si>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</si>
  <si>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</si>
  <si>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</si>
  <si>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</si>
  <si>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</si>
  <si>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</si>
  <si>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</si>
  <si>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</si>
  <si>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</si>
  <si>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</si>
  <si>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</si>
  <si>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</si>
  <si>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</si>
  <si>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</si>
  <si>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</si>
  <si>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</si>
  <si>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</si>
  <si>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</si>
  <si>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</si>
  <si>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</si>
  <si>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</si>
  <si>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</si>
  <si>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</si>
  <si>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</si>
  <si>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</si>
  <si>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</si>
  <si>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</si>
  <si>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</si>
  <si>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</si>
  <si>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</si>
  <si>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</si>
  <si>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</si>
  <si>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</si>
  <si>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</si>
  <si>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</si>
  <si>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</si>
  <si>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</si>
  <si>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</si>
  <si>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</si>
  <si>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</si>
  <si>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</si>
  <si>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</si>
  <si>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</si>
  <si>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</si>
  <si>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</si>
  <si>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</si>
  <si>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</si>
  <si>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</si>
  <si>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</si>
  <si>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</si>
  <si>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</si>
  <si>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</si>
  <si>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</si>
  <si>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</si>
  <si>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</si>
  <si>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</si>
  <si>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</si>
  <si>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</si>
  <si>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</si>
  <si>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</si>
  <si>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</si>
  <si>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</si>
  <si>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</si>
  <si>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</si>
  <si>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</si>
  <si>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</si>
  <si>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</si>
  <si>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</si>
  <si>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</si>
  <si>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</si>
  <si>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</si>
  <si>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</si>
  <si>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</si>
  <si>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</si>
  <si>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</si>
  <si>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</si>
  <si>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</si>
  <si>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</si>
  <si>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</si>
  <si>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</si>
  <si>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</si>
  <si>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</si>
  <si>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</si>
  <si>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</si>
  <si>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</si>
  <si>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</si>
  <si>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</si>
  <si>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</si>
  <si>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</si>
  <si>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</si>
  <si>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</si>
  <si>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</si>
  <si>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</si>
  <si>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</si>
  <si>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</si>
  <si>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</si>
  <si>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</si>
  <si>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</si>
  <si>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</si>
  <si>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</si>
  <si>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</si>
  <si>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</si>
  <si>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</si>
  <si>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</si>
  <si>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</si>
  <si>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</si>
  <si>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</si>
  <si>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</si>
  <si>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</si>
  <si>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</si>
  <si>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</si>
  <si>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</si>
  <si>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</si>
  <si>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</si>
  <si>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</si>
  <si>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</si>
  <si>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</si>
  <si>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</si>
  <si>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</si>
  <si>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</si>
  <si>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</si>
  <si>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</si>
  <si>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</si>
  <si>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</si>
  <si>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</si>
  <si>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</si>
  <si>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</si>
  <si>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</si>
  <si>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</si>
  <si>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</si>
  <si>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</si>
  <si>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</si>
  <si>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</si>
  <si>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</si>
  <si>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</si>
  <si>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</si>
  <si>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</si>
  <si>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</si>
  <si>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</si>
  <si>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</si>
  <si>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</si>
  <si>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</si>
  <si>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</si>
  <si>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</si>
  <si>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</si>
  <si>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</si>
  <si>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</si>
  <si>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</si>
  <si>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</si>
  <si>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</si>
  <si>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</si>
  <si>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</si>
  <si>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</si>
  <si>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</si>
  <si>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</si>
  <si>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</si>
  <si>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</si>
  <si>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</si>
  <si>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</si>
  <si>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</si>
  <si>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</si>
  <si>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</si>
  <si>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</si>
  <si>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</si>
  <si>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</si>
  <si>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</si>
  <si>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</si>
  <si>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</si>
  <si>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</si>
  <si>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</si>
  <si>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</si>
  <si>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</si>
  <si>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</si>
  <si>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</si>
  <si>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</si>
  <si>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</si>
  <si>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</si>
  <si>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</si>
  <si>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</si>
  <si>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</si>
  <si>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</si>
  <si>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</si>
  <si>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</si>
  <si>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</si>
  <si>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</si>
  <si>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</si>
  <si>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</si>
  <si>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</si>
  <si>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</si>
  <si>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</si>
  <si>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</si>
  <si>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</si>
  <si>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</si>
  <si>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</si>
  <si>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</si>
  <si>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</si>
  <si>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</si>
  <si>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</si>
  <si>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</si>
  <si>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</si>
  <si>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</si>
  <si>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</si>
  <si>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</si>
  <si>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</si>
  <si>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</si>
  <si>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</si>
  <si>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</si>
  <si>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</si>
  <si>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</si>
  <si>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</si>
  <si>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</si>
  <si>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</si>
  <si>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</si>
  <si>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</si>
  <si>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</si>
  <si>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</si>
  <si>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</si>
  <si>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</si>
  <si>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</si>
  <si>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</si>
  <si>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</si>
  <si>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</si>
  <si>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</si>
  <si>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</si>
  <si>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</si>
  <si>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</si>
  <si>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</si>
  <si>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</si>
  <si>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</si>
  <si>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</si>
  <si>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</si>
  <si>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</si>
  <si>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</si>
  <si>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</si>
  <si>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</si>
  <si>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</si>
  <si>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</si>
  <si>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</si>
  <si>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</si>
  <si>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</si>
  <si>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</si>
  <si>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</si>
  <si>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</si>
  <si>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</si>
  <si>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</si>
  <si>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</si>
  <si>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</si>
  <si>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</si>
  <si>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</si>
  <si>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</si>
  <si>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</si>
  <si>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</si>
  <si>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</si>
  <si>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</si>
  <si>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</si>
  <si>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</si>
  <si>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</si>
  <si>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</si>
  <si>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</si>
  <si>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</si>
  <si>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</si>
  <si>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</si>
  <si>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</si>
  <si>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</si>
  <si>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</si>
  <si>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</si>
  <si>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</si>
  <si>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</si>
  <si>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</si>
  <si>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</si>
  <si>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</si>
  <si>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</si>
  <si>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</si>
  <si>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</si>
  <si>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</si>
  <si>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</si>
  <si>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</si>
  <si>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</si>
  <si>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</si>
  <si>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</si>
  <si>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</si>
  <si>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</si>
  <si>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</si>
  <si>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</si>
  <si>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</si>
  <si>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</si>
  <si>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</si>
  <si>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</si>
  <si>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</si>
  <si>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</si>
  <si>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</si>
  <si>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</si>
  <si>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</si>
  <si>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</si>
  <si>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</si>
  <si>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</si>
  <si>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</si>
  <si>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</si>
  <si>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</si>
  <si>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</si>
  <si>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</si>
  <si>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</si>
  <si>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</si>
  <si>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</si>
  <si>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</si>
  <si>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</si>
  <si>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</si>
  <si>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</si>
  <si>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</si>
  <si>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</si>
  <si>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</si>
  <si>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</si>
  <si>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</si>
  <si>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</si>
  <si>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</si>
  <si>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</si>
  <si>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</si>
  <si>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</si>
  <si>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</si>
  <si>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</si>
  <si>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</si>
  <si>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</si>
  <si>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</si>
  <si>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</si>
  <si>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</si>
  <si>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</si>
  <si>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</si>
  <si>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</si>
  <si>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</si>
  <si>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</si>
  <si>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</si>
  <si>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</si>
  <si>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</si>
  <si>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</si>
  <si>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</si>
  <si>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</si>
  <si>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</si>
  <si>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</si>
  <si>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</si>
  <si>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</si>
  <si>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</si>
  <si>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</si>
  <si>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</si>
  <si>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</si>
  <si>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</si>
  <si>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</si>
  <si>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</si>
  <si>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</si>
  <si>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</si>
  <si>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</si>
  <si>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</si>
  <si>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</si>
  <si>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</si>
  <si>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</si>
  <si>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</si>
  <si>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</si>
  <si>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</si>
  <si>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</si>
  <si>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</si>
  <si>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</si>
  <si>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</si>
  <si>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</si>
  <si>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</si>
  <si>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</si>
  <si>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</si>
  <si>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</si>
  <si>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</si>
  <si>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</si>
  <si>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</si>
  <si>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</si>
  <si>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</si>
  <si>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</si>
  <si>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</si>
  <si>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</si>
  <si>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</si>
  <si>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</si>
  <si>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</si>
  <si>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</si>
  <si>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</si>
  <si>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</si>
  <si>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</si>
  <si>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</si>
  <si>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</si>
  <si>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</si>
  <si>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</si>
  <si>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</si>
  <si>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</si>
  <si>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</si>
  <si>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</si>
  <si>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</si>
  <si>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</si>
  <si>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</si>
  <si>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</si>
  <si>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</si>
  <si>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</si>
  <si>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</si>
  <si>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</si>
  <si>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</si>
  <si>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</si>
  <si>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</si>
  <si>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</si>
  <si>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</si>
  <si>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</si>
  <si>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</si>
  <si>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</si>
  <si>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</si>
  <si>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</si>
  <si>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</si>
  <si>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</si>
  <si>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</si>
  <si>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</si>
  <si>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</si>
  <si>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</si>
  <si>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</si>
  <si>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</si>
  <si>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</si>
  <si>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</si>
  <si>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</si>
  <si>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</si>
  <si>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</si>
  <si>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</si>
  <si>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</si>
  <si>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</si>
  <si>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</si>
  <si>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</si>
  <si>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</si>
  <si>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</si>
  <si>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</si>
  <si>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</si>
  <si>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</si>
  <si>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</si>
  <si>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</si>
  <si>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</si>
  <si>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</si>
  <si>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</si>
  <si>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</si>
  <si>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</si>
  <si>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</si>
  <si>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</si>
  <si>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</si>
  <si>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</si>
  <si>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</si>
  <si>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</si>
  <si>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</si>
  <si>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</si>
  <si>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</si>
  <si>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</si>
  <si>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</si>
  <si>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</si>
  <si>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</si>
  <si>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</si>
  <si>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</si>
  <si>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</si>
  <si>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</si>
  <si>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</si>
  <si>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</si>
  <si>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</si>
  <si>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</si>
  <si>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</si>
  <si>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</si>
  <si>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</si>
  <si>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</si>
  <si>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</si>
  <si>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</si>
  <si>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</si>
  <si>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</si>
  <si>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</si>
  <si>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</si>
  <si>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</si>
  <si>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</si>
  <si>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</si>
  <si>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</si>
  <si>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</si>
  <si>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</si>
  <si>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</si>
  <si>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</si>
  <si>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</si>
  <si>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</si>
  <si>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</si>
  <si>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</si>
  <si>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</si>
  <si>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</si>
  <si>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</si>
  <si>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</si>
  <si>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</si>
  <si>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</si>
  <si>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</si>
  <si>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</si>
  <si>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</si>
  <si>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</si>
  <si>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</si>
  <si>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</si>
  <si>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</si>
  <si>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</si>
  <si>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</si>
  <si>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</si>
  <si>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</si>
  <si>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</si>
  <si>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</si>
  <si>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</si>
  <si>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</si>
  <si>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</si>
  <si>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</si>
  <si>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</si>
  <si>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</si>
  <si>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</si>
  <si>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</si>
  <si>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</si>
  <si>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</si>
  <si>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</si>
  <si>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</si>
  <si>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</si>
  <si>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</si>
  <si>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</si>
  <si>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</si>
  <si>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</si>
  <si>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</si>
  <si>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</si>
  <si>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</si>
  <si>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</si>
  <si>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</si>
  <si>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</si>
  <si>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</si>
  <si>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</si>
  <si>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</si>
  <si>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</si>
  <si>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</si>
  <si>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</si>
  <si>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</si>
  <si>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</si>
  <si>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</si>
  <si>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</si>
  <si>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</si>
  <si>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</si>
  <si>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</si>
  <si>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</si>
  <si>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</si>
  <si>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</si>
  <si>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</si>
  <si>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</si>
  <si>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</si>
  <si>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</si>
  <si>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</si>
  <si>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</si>
  <si>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</si>
  <si>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</si>
  <si>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</si>
  <si>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</si>
  <si>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</si>
  <si>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</si>
  <si>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</si>
  <si>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</si>
  <si>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</si>
  <si>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</si>
  <si>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</si>
  <si>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</si>
  <si>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</si>
  <si>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</si>
  <si>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</si>
  <si>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</si>
  <si>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</si>
  <si>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</si>
  <si>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</si>
  <si>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</si>
  <si>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</si>
  <si>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</si>
  <si>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</si>
  <si>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</si>
  <si>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</si>
  <si>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</si>
  <si>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</si>
  <si>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</si>
  <si>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</si>
  <si>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</si>
  <si>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</si>
  <si>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</si>
  <si>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</si>
  <si>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</si>
  <si>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</si>
  <si>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</si>
  <si>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</si>
  <si>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</si>
  <si>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</si>
  <si>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</si>
  <si>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</si>
  <si>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</si>
  <si>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</si>
  <si>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</si>
  <si>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</si>
  <si>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</si>
  <si>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</si>
  <si>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</si>
  <si>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</si>
  <si>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</si>
  <si>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</si>
  <si>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</si>
  <si>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</si>
  <si>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</si>
  <si>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</si>
  <si>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</si>
  <si>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</si>
  <si>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</si>
  <si>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</si>
  <si>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</si>
  <si>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</si>
  <si>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</si>
  <si>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</si>
  <si>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</si>
  <si>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</si>
  <si>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</si>
  <si>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</si>
  <si>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</si>
  <si>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</si>
  <si>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</si>
  <si>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</si>
  <si>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</si>
  <si>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</si>
  <si>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</si>
  <si>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</si>
  <si>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</si>
  <si>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</si>
  <si>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</si>
  <si>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</si>
  <si>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</si>
  <si>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</si>
  <si>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</si>
  <si>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</si>
  <si>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</si>
  <si>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</si>
  <si>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</si>
  <si>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</si>
  <si>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</si>
  <si>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</si>
  <si>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</si>
  <si>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</si>
  <si>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</si>
  <si>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</si>
  <si>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</si>
  <si>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</si>
  <si>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</si>
  <si>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</si>
  <si>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</si>
  <si>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</si>
  <si>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</si>
  <si>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</si>
  <si>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</si>
  <si>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</si>
  <si>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</si>
  <si>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</si>
  <si>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</si>
  <si>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</si>
  <si>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</si>
  <si>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</si>
  <si>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</si>
  <si>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</si>
  <si>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</si>
  <si>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</si>
  <si>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</si>
  <si>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</si>
  <si>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</si>
  <si>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</si>
  <si>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</si>
  <si>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</si>
  <si>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</si>
  <si>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</si>
  <si>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</si>
  <si>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</si>
  <si>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</si>
  <si>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</si>
  <si>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</si>
  <si>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</si>
  <si>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</si>
  <si>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</si>
  <si>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</si>
  <si>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</si>
  <si>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</si>
  <si>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</si>
  <si>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</si>
  <si>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</si>
  <si>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</si>
  <si>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</si>
  <si>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</si>
  <si>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</si>
  <si>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</si>
  <si>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</si>
  <si>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</si>
  <si>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</si>
  <si>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</si>
  <si>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</si>
  <si>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</si>
  <si>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</si>
  <si>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</si>
  <si>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</si>
  <si>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</si>
  <si>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</si>
  <si>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</si>
  <si>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</si>
  <si>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</si>
  <si>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</si>
  <si>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</si>
  <si>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</si>
  <si>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</si>
  <si>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</si>
  <si>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</si>
  <si>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</si>
  <si>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</si>
  <si>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</si>
  <si>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</si>
  <si>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</si>
  <si>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</si>
  <si>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</si>
  <si>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</si>
  <si>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</si>
  <si>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</si>
  <si>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</si>
  <si>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</si>
  <si>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</si>
  <si>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</si>
  <si>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</si>
  <si>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</si>
  <si>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</si>
  <si>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</si>
  <si>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</si>
  <si>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</si>
  <si>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</si>
  <si>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</si>
  <si>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</si>
  <si>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</si>
  <si>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</si>
  <si>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</si>
  <si>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</si>
  <si>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</si>
  <si>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</si>
  <si>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</si>
  <si>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</si>
  <si>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</si>
  <si>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</si>
  <si>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</si>
  <si>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</si>
  <si>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</si>
  <si>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</si>
  <si>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</si>
  <si>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</si>
  <si>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</si>
  <si>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</si>
  <si>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</si>
  <si>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</si>
  <si>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</si>
  <si>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</si>
  <si>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</si>
  <si>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</si>
  <si>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</si>
  <si>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</si>
  <si>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</si>
  <si>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</si>
  <si>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</si>
  <si>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</si>
  <si>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</si>
  <si>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</si>
  <si>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</si>
  <si>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</si>
  <si>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</si>
  <si>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</si>
  <si>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</si>
  <si>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</si>
  <si>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</si>
  <si>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</si>
  <si>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</si>
  <si>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</si>
  <si>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</si>
  <si>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</si>
  <si>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</si>
  <si>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</si>
  <si>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</si>
  <si>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</si>
  <si>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</si>
  <si>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</si>
  <si>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</si>
  <si>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</si>
  <si>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</si>
  <si>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</si>
  <si>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</si>
  <si>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</si>
  <si>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</si>
  <si>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</si>
  <si>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</si>
  <si>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</si>
  <si>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</si>
  <si>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</si>
  <si>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</si>
  <si>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</si>
  <si>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</si>
  <si>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</si>
  <si>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</si>
  <si>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</si>
  <si>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</si>
  <si>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</si>
  <si>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</si>
  <si>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</si>
  <si>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</si>
  <si>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</si>
  <si>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</si>
  <si>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</si>
  <si>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</si>
  <si>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</si>
  <si>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</si>
  <si>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</si>
  <si>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</si>
  <si>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</si>
  <si>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</si>
  <si>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</si>
  <si>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</si>
  <si>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</si>
  <si>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</si>
  <si>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</si>
  <si>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</si>
  <si>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</si>
  <si>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</si>
  <si>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</si>
  <si>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</si>
  <si>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</si>
  <si>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</si>
  <si>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</si>
  <si>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</si>
  <si>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</si>
  <si>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</si>
  <si>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</si>
  <si>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</si>
  <si>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</si>
  <si>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</si>
  <si>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</si>
  <si>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</si>
  <si>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</si>
  <si>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</si>
  <si>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</si>
  <si>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</si>
  <si>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</si>
  <si>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</si>
  <si>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</si>
  <si>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</si>
  <si>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</si>
  <si>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</si>
  <si>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</si>
  <si>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</si>
  <si>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</si>
  <si>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</si>
  <si>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</si>
  <si>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</si>
  <si>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</si>
  <si>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</si>
  <si>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</si>
  <si>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</si>
  <si>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</si>
  <si>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</si>
  <si>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</si>
  <si>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</si>
  <si>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</si>
  <si>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</si>
  <si>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</si>
  <si>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</si>
  <si>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</si>
  <si>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</si>
  <si>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</si>
  <si>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</si>
  <si>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</si>
  <si>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</si>
  <si>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</si>
  <si>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</si>
  <si>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</si>
  <si>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</si>
  <si>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</si>
  <si>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</si>
  <si>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</si>
  <si>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</si>
  <si>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</si>
  <si>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</si>
  <si>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</si>
  <si>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</si>
  <si>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</si>
  <si>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</si>
  <si>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</si>
  <si>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</si>
  <si>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</si>
  <si>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</si>
  <si>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</si>
  <si>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</si>
  <si>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</si>
  <si>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</si>
  <si>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</si>
  <si>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</si>
  <si>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</si>
  <si>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</si>
  <si>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</si>
  <si>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</si>
  <si>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</si>
  <si>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</si>
  <si>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</si>
  <si>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</si>
  <si>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</si>
  <si>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</si>
  <si>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</si>
  <si>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</si>
  <si>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</si>
  <si>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</si>
  <si>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</si>
  <si>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</si>
  <si>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</si>
  <si>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</si>
  <si>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</si>
  <si>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</si>
  <si>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</si>
  <si>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</si>
  <si>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</si>
  <si>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</si>
  <si>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</si>
  <si>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</si>
  <si>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</si>
  <si>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</si>
  <si>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</si>
  <si>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</si>
  <si>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</si>
  <si>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</si>
  <si>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</si>
  <si>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</si>
  <si>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</si>
  <si>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</si>
  <si>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</si>
  <si>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</si>
  <si>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</si>
  <si>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</si>
  <si>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</si>
  <si>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</si>
  <si>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</si>
  <si>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</si>
  <si>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</si>
  <si>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</si>
  <si>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</si>
  <si>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</si>
  <si>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</si>
  <si>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</si>
  <si>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</si>
  <si>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</si>
  <si>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</si>
  <si>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</si>
  <si>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</si>
  <si>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</si>
  <si>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</si>
  <si>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</si>
  <si>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</si>
  <si>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</si>
  <si>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</si>
  <si>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</si>
  <si>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</si>
  <si>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</si>
  <si>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</si>
  <si>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</si>
  <si>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</si>
  <si>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</si>
  <si>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</si>
  <si>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</si>
  <si>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</si>
  <si>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</si>
  <si>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</si>
  <si>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</si>
  <si>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</si>
  <si>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</si>
  <si>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</si>
  <si>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</si>
  <si>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</si>
  <si>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</si>
  <si>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</si>
  <si>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</si>
  <si>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</si>
  <si>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</si>
  <si>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</si>
  <si>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</si>
  <si>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</si>
  <si>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</si>
  <si>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</si>
  <si>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</si>
  <si>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</si>
  <si>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</si>
  <si>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</si>
  <si>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</si>
  <si>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</si>
  <si>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</si>
  <si>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</si>
  <si>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</si>
  <si>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</si>
  <si>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</si>
  <si>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</si>
  <si>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</si>
  <si>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</si>
  <si>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</si>
  <si>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</si>
  <si>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</si>
  <si>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</si>
  <si>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</si>
  <si>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</si>
  <si>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</si>
  <si>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</si>
  <si>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</si>
  <si>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</si>
  <si>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</si>
  <si>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</si>
  <si>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</si>
  <si>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</si>
  <si>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</si>
  <si>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</si>
  <si>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</si>
  <si>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</si>
  <si>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</si>
  <si>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</si>
  <si>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</si>
  <si>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</si>
  <si>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</si>
  <si>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</si>
  <si>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</si>
  <si>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</si>
  <si>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</si>
  <si>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</si>
  <si>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</si>
  <si>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</si>
  <si>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</si>
  <si>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</si>
  <si>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</si>
  <si>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</si>
  <si>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</si>
  <si>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</si>
  <si>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</si>
  <si>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</si>
  <si>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</si>
  <si>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</si>
  <si>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</si>
  <si>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</si>
  <si>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</si>
  <si>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</si>
  <si>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</si>
  <si>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</si>
  <si>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</si>
  <si>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</si>
  <si>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</si>
  <si>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</si>
  <si>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</si>
  <si>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</si>
  <si>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</si>
  <si>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</si>
  <si>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</si>
  <si>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</si>
  <si>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</si>
  <si>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</si>
  <si>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</si>
  <si>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</si>
  <si>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</si>
  <si>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</si>
  <si>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</si>
  <si>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</si>
  <si>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</si>
  <si>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</si>
  <si>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</si>
  <si>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</si>
  <si>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</si>
  <si>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</si>
  <si>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</si>
  <si>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</si>
  <si>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</si>
  <si>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</si>
  <si>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</si>
  <si>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</si>
  <si>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</si>
  <si>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</si>
  <si>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</si>
  <si>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</si>
  <si>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</si>
  <si>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</si>
  <si>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</si>
  <si>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</si>
  <si>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</si>
  <si>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</si>
  <si>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</si>
  <si>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</si>
  <si>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</si>
  <si>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</si>
  <si>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</si>
  <si>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</si>
  <si>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</si>
  <si>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</si>
  <si>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</si>
  <si>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</si>
  <si>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</si>
  <si>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</si>
  <si>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</si>
  <si>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</si>
  <si>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</si>
  <si>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</si>
  <si>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</si>
  <si>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</si>
  <si>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</si>
  <si>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</si>
  <si>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</si>
  <si>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</si>
  <si>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</si>
  <si>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</si>
  <si>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</si>
  <si>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</si>
  <si>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</si>
  <si>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</si>
  <si>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</si>
  <si>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</si>
  <si>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</si>
  <si>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</si>
  <si>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</si>
  <si>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</si>
  <si>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</si>
  <si>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</si>
  <si>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</si>
  <si>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</si>
  <si>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</si>
  <si>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</si>
  <si>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</si>
  <si>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</si>
  <si>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</si>
  <si>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</si>
  <si>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</si>
  <si>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</si>
  <si>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</si>
  <si>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</si>
  <si>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</si>
  <si>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</si>
  <si>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</si>
  <si>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</si>
  <si>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</si>
  <si>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</si>
  <si>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</si>
  <si>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</si>
  <si>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</si>
  <si>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</si>
  <si>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</si>
  <si>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</si>
  <si>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</si>
  <si>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</si>
  <si>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</si>
  <si>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</si>
  <si>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</si>
  <si>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</si>
  <si>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</si>
  <si>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</si>
  <si>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</si>
  <si>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</si>
  <si>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</si>
  <si>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</si>
  <si>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</si>
  <si>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</si>
  <si>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</si>
  <si>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</si>
  <si>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</si>
  <si>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</si>
  <si>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</si>
  <si>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</si>
  <si>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</si>
  <si>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</si>
  <si>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</si>
  <si>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</si>
  <si>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</si>
  <si>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</si>
  <si>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</si>
  <si>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</si>
  <si>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</si>
  <si>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</si>
  <si>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</si>
  <si>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</si>
  <si>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</si>
  <si>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</si>
  <si>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</si>
  <si>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</si>
  <si>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</si>
  <si>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</si>
  <si>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</si>
  <si>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</si>
  <si>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</si>
  <si>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</si>
  <si>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</si>
  <si>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</si>
  <si>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</si>
  <si>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</si>
  <si>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</si>
  <si>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</si>
  <si>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</si>
  <si>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</si>
  <si>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</si>
  <si>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</si>
  <si>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</si>
  <si>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</si>
  <si>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</si>
  <si>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</si>
  <si>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</si>
  <si>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</si>
  <si>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</si>
  <si>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</si>
  <si>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</si>
  <si>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</si>
  <si>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</si>
  <si>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</si>
  <si>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</si>
  <si>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</si>
  <si>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</si>
  <si>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</si>
  <si>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</si>
  <si>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</si>
  <si>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</si>
  <si>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</si>
  <si>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</si>
  <si>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</si>
  <si>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</si>
  <si>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</si>
  <si>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</si>
  <si>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</si>
  <si>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</si>
  <si>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</si>
  <si>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</si>
  <si>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</si>
  <si>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</si>
  <si>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</si>
  <si>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</si>
  <si>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</si>
  <si>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</si>
  <si>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</si>
  <si>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</si>
  <si>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</si>
  <si>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</si>
  <si>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</si>
  <si>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</si>
  <si>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</si>
  <si>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</si>
  <si>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</si>
  <si>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</si>
  <si>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</si>
  <si>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</si>
  <si>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</si>
  <si>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</si>
  <si>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</si>
  <si>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</si>
  <si>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</si>
  <si>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</si>
  <si>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</si>
  <si>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</si>
  <si>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</si>
  <si>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</si>
  <si>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</si>
  <si>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</si>
  <si>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</si>
  <si>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</si>
  <si>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</si>
  <si>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</si>
  <si>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</si>
  <si>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</si>
  <si>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</si>
  <si>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</si>
  <si>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</si>
  <si>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</si>
  <si>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</si>
  <si>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</si>
  <si>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</si>
  <si>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</si>
  <si>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</si>
  <si>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</si>
  <si>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</si>
  <si>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</si>
  <si>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</si>
  <si>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</si>
  <si>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</si>
  <si>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</si>
  <si>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</si>
  <si>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</si>
  <si>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</si>
  <si>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</si>
  <si>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</si>
  <si>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</si>
  <si>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</si>
  <si>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</si>
  <si>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</si>
  <si>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</si>
  <si>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</si>
  <si>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</si>
  <si>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</si>
  <si>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</si>
  <si>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</si>
  <si>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</si>
  <si>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</si>
  <si>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</si>
  <si>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</si>
  <si>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</si>
  <si>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</si>
  <si>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</si>
  <si>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</si>
  <si>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</si>
  <si>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</si>
  <si>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</si>
  <si>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</si>
  <si>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</si>
  <si>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</si>
  <si>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</si>
  <si>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</si>
  <si>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</si>
  <si>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</si>
  <si>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</si>
  <si>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</si>
  <si>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</si>
  <si>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</si>
  <si>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</si>
  <si>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</si>
  <si>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</si>
  <si>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</si>
  <si>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</si>
  <si>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</si>
  <si>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</si>
  <si>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</si>
  <si>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</si>
  <si>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</si>
  <si>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</si>
  <si>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</si>
  <si>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</si>
  <si>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</si>
  <si>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</si>
  <si>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</si>
  <si>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</si>
  <si>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</si>
  <si>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</si>
  <si>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</si>
  <si>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</si>
  <si>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</si>
  <si>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</si>
  <si>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</si>
  <si>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</si>
  <si>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</si>
  <si>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</si>
  <si>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</si>
  <si>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</si>
  <si>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</si>
  <si>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</si>
  <si>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</si>
  <si>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</si>
  <si>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</si>
  <si>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</si>
  <si>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</si>
  <si>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</si>
  <si>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</si>
  <si>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</si>
  <si>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</si>
  <si>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</si>
  <si>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</si>
  <si>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</si>
  <si>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</si>
  <si>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</si>
  <si>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</si>
  <si>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</si>
  <si>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</si>
  <si>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</si>
  <si>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</si>
  <si>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</si>
  <si>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</si>
  <si>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</si>
  <si>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</si>
  <si>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</si>
  <si>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</si>
  <si>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</si>
  <si>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</si>
  <si>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</si>
  <si>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</si>
  <si>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</si>
  <si>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</si>
  <si>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</si>
  <si>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</si>
  <si>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</si>
  <si>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</si>
  <si>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</si>
  <si>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</si>
  <si>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</si>
  <si>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</si>
  <si>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</si>
  <si>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</si>
  <si>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</si>
  <si>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</si>
  <si>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</si>
  <si>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</si>
  <si>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</si>
  <si>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</si>
  <si>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</si>
  <si>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</si>
  <si>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</si>
  <si>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</si>
  <si>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</si>
  <si>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</si>
  <si>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</si>
  <si>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</si>
  <si>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</si>
  <si>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</si>
  <si>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</si>
  <si>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</si>
  <si>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</si>
  <si>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</si>
  <si>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</si>
  <si>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</si>
  <si>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</si>
  <si>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</si>
  <si>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</si>
  <si>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</si>
  <si>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</si>
  <si>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</si>
  <si>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</si>
  <si>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</si>
  <si>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</si>
  <si>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</si>
  <si>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</si>
  <si>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</si>
  <si>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</si>
  <si>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</si>
  <si>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</si>
  <si>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</si>
  <si>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</si>
  <si>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</si>
  <si>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</si>
  <si>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</si>
  <si>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</si>
  <si>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</si>
  <si>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</si>
  <si>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</si>
  <si>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</si>
  <si>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</si>
  <si>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</si>
  <si>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</si>
  <si>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</si>
  <si>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</si>
  <si>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</si>
  <si>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</si>
  <si>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</si>
  <si>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</si>
  <si>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</si>
  <si>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</si>
  <si>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</si>
  <si>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</si>
  <si>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</si>
  <si>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</si>
  <si>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</si>
  <si>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</si>
  <si>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</si>
  <si>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</si>
  <si>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</si>
  <si>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</si>
  <si>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</si>
  <si>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</si>
  <si>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</si>
  <si>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</si>
  <si>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</si>
  <si>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</si>
  <si>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</si>
  <si>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</si>
  <si>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</si>
  <si>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</si>
  <si>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</si>
  <si>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</si>
  <si>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</si>
  <si>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</si>
  <si>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</si>
  <si>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</si>
  <si>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</si>
  <si>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</si>
  <si>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</si>
  <si>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</si>
  <si>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</si>
  <si>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</si>
  <si>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</si>
  <si>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</si>
  <si>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</si>
  <si>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</si>
  <si>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</si>
  <si>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</si>
  <si>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</si>
  <si>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</si>
  <si>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</si>
  <si>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</si>
  <si>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</si>
  <si>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</si>
  <si>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</si>
  <si>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</si>
  <si>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</si>
  <si>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</si>
  <si>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</si>
  <si>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</si>
  <si>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</si>
  <si>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</si>
  <si>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</si>
  <si>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</si>
  <si>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</si>
  <si>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</si>
  <si>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</si>
  <si>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</si>
  <si>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</si>
  <si>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</si>
  <si>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</si>
  <si>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</si>
  <si>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</si>
  <si>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</si>
  <si>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</si>
  <si>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</si>
  <si>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</si>
  <si>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</si>
  <si>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</si>
  <si>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</si>
  <si>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</si>
  <si>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</si>
  <si>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</si>
  <si>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</si>
  <si>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</si>
  <si>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</si>
  <si>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</si>
  <si>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</si>
  <si>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</si>
  <si>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</si>
  <si>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</si>
  <si>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</si>
  <si>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</si>
  <si>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</si>
  <si>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</si>
  <si>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</si>
  <si>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</si>
  <si>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</si>
  <si>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</si>
  <si>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</si>
  <si>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</si>
  <si>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</si>
  <si>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</si>
  <si>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</si>
  <si>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</si>
  <si>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</si>
  <si>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</si>
  <si>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</si>
  <si>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</si>
  <si>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</si>
  <si>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</si>
  <si>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</si>
  <si>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</si>
  <si>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</si>
  <si>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</si>
  <si>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</si>
  <si>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</si>
  <si>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</si>
  <si>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</si>
  <si>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</si>
  <si>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</si>
  <si>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</si>
  <si>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</si>
  <si>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</si>
  <si>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</si>
  <si>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</si>
  <si>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</si>
  <si>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</si>
  <si>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</si>
  <si>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</si>
  <si>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</si>
  <si>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</si>
  <si>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</si>
  <si>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</si>
  <si>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</si>
  <si>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</si>
  <si>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</si>
  <si>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</si>
  <si>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</si>
  <si>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</si>
  <si>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</si>
  <si>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</si>
  <si>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</si>
  <si>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</si>
  <si>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</si>
  <si>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</si>
  <si>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</si>
  <si>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</si>
  <si>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</si>
  <si>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</si>
  <si>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</si>
  <si>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</si>
  <si>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</si>
  <si>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</si>
  <si>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</si>
  <si>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</si>
  <si>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</si>
  <si>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</si>
  <si>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</si>
  <si>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</si>
  <si>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</si>
  <si>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</si>
  <si>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</si>
  <si>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</si>
  <si>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</si>
  <si>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</si>
  <si>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</si>
  <si>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</si>
  <si>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</si>
  <si>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</si>
  <si>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</si>
  <si>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</si>
  <si>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</si>
  <si>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</si>
  <si>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</si>
  <si>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</si>
  <si>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</si>
  <si>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</si>
  <si>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</si>
  <si>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</si>
  <si>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</si>
  <si>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</si>
  <si>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</si>
  <si>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</si>
  <si>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</si>
  <si>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</si>
  <si>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</si>
  <si>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</si>
  <si>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</si>
  <si>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</si>
  <si>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</si>
  <si>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</si>
  <si>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</si>
  <si>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</si>
  <si>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</si>
  <si>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</si>
  <si>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</si>
  <si>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</si>
  <si>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</si>
  <si>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</si>
  <si>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</si>
  <si>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</si>
  <si>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</si>
  <si>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</si>
  <si>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</si>
  <si>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</si>
  <si>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</si>
  <si>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</si>
  <si>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</si>
  <si>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</si>
  <si>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</si>
  <si>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</si>
  <si>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</si>
  <si>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</si>
  <si>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</si>
  <si>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</si>
  <si>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</si>
  <si>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</si>
  <si>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</si>
  <si>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</si>
  <si>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</si>
  <si>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</si>
  <si>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</si>
  <si>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</si>
  <si>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</si>
  <si>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</si>
  <si>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</si>
  <si>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</si>
  <si>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</si>
  <si>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</si>
  <si>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</si>
  <si>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</si>
  <si>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</si>
  <si>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</si>
  <si>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</si>
  <si>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</si>
  <si>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</si>
  <si>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</si>
  <si>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</si>
  <si>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</si>
  <si>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</si>
  <si>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</si>
  <si>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</si>
  <si>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</si>
  <si>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</si>
  <si>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</si>
  <si>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</si>
  <si>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</si>
  <si>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</si>
  <si>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</si>
  <si>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</si>
  <si>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</si>
  <si>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</si>
  <si>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</si>
  <si>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</si>
  <si>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</si>
  <si>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</si>
  <si>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</si>
  <si>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</si>
  <si>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</si>
  <si>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</si>
  <si>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</si>
  <si>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</si>
  <si>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</si>
  <si>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</si>
  <si>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</si>
  <si>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</si>
  <si>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</si>
  <si>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</si>
  <si>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</si>
  <si>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</si>
  <si>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</si>
  <si>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</si>
  <si>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</si>
  <si>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</si>
  <si>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</si>
  <si>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</si>
  <si>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</si>
  <si>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</si>
  <si>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</si>
  <si>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</si>
  <si>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</si>
  <si>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</si>
  <si>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</si>
  <si>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</si>
  <si>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</si>
  <si>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</si>
  <si>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</si>
  <si>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</si>
  <si>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</si>
  <si>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</si>
  <si>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</si>
  <si>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</si>
  <si>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</si>
  <si>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</si>
  <si>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</si>
  <si>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</si>
  <si>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</si>
  <si>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</si>
  <si>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</si>
  <si>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</si>
  <si>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</si>
  <si>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</si>
  <si>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</si>
  <si>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</si>
  <si>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</si>
  <si>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</si>
  <si>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</si>
  <si>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</si>
  <si>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</si>
  <si>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</si>
  <si>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</si>
  <si>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</si>
  <si>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</si>
  <si>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</si>
  <si>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</si>
  <si>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</si>
  <si>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</si>
  <si>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</si>
  <si>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</si>
  <si>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</si>
  <si>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</si>
  <si>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</si>
  <si>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</si>
  <si>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</si>
  <si>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</si>
  <si>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</si>
  <si>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</si>
  <si>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</si>
  <si>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</si>
  <si>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</si>
  <si>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</si>
  <si>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</si>
  <si>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</si>
  <si>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</si>
  <si>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</si>
  <si>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</si>
  <si>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</si>
  <si>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</si>
  <si>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</si>
  <si>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</si>
  <si>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</si>
  <si>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</si>
  <si>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</si>
  <si>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</si>
  <si>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</si>
  <si>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</si>
  <si>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</si>
  <si>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</si>
  <si>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</si>
  <si>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</si>
  <si>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</si>
  <si>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</si>
  <si>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</si>
  <si>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</si>
  <si>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</si>
  <si>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</si>
  <si>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</si>
  <si>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</si>
  <si>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</si>
  <si>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</si>
  <si>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</si>
  <si>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</si>
  <si>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</si>
  <si>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</si>
  <si>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</si>
  <si>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</si>
  <si>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</si>
  <si>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</si>
  <si>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</si>
  <si>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</si>
  <si>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</si>
  <si>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</si>
  <si>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</si>
  <si>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</si>
  <si>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</si>
  <si>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</si>
  <si>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</si>
  <si>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</si>
  <si>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</si>
  <si>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</si>
  <si>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</si>
  <si>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</si>
  <si>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</si>
  <si>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</si>
  <si>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</si>
  <si>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</si>
  <si>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</si>
  <si>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</si>
  <si>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</si>
  <si>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</si>
  <si>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</si>
  <si>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</si>
  <si>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</si>
  <si>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</si>
  <si>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</si>
  <si>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</si>
  <si>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</si>
  <si>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</si>
  <si>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</si>
  <si>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</si>
  <si>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</si>
  <si>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</si>
  <si>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</si>
  <si>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</si>
  <si>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</si>
  <si>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</si>
  <si>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</si>
  <si>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</si>
  <si>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</si>
  <si>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</si>
  <si>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</si>
  <si>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</si>
  <si>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</si>
  <si>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</si>
  <si>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</si>
  <si>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</si>
  <si>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</si>
  <si>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</si>
  <si>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</si>
  <si>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</si>
  <si>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</si>
  <si>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</si>
  <si>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</si>
  <si>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</si>
  <si>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</si>
  <si>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</si>
  <si>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</si>
  <si>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</si>
  <si>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</si>
  <si>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</si>
  <si>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</si>
  <si>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</si>
  <si>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</si>
  <si>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</si>
  <si>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</si>
  <si>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</si>
  <si>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</si>
  <si>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</si>
  <si>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</si>
  <si>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</si>
  <si>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</si>
  <si>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</si>
  <si>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</si>
  <si>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</si>
  <si>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</si>
  <si>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</si>
  <si>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</si>
  <si>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</si>
  <si>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</si>
  <si>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</si>
  <si>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</si>
  <si>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</si>
  <si>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</si>
  <si>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</si>
  <si>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</si>
  <si>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</si>
  <si>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</si>
  <si>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</si>
  <si>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</si>
  <si>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</si>
  <si>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</si>
  <si>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</si>
  <si>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</si>
  <si>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</si>
  <si>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</si>
  <si>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</si>
  <si>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</si>
  <si>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</si>
  <si>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</si>
  <si>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</si>
  <si>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</si>
  <si>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</si>
  <si>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</si>
  <si>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</si>
  <si>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</si>
  <si>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</si>
  <si>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</si>
  <si>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</si>
  <si>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</si>
  <si>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</si>
  <si>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</si>
  <si>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</si>
  <si>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</si>
  <si>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</si>
  <si>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</si>
  <si>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</si>
  <si>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</si>
  <si>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</si>
  <si>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</si>
  <si>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</si>
  <si>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</si>
  <si>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</si>
  <si>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</si>
  <si>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</si>
  <si>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</si>
  <si>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</si>
  <si>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</si>
  <si>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</si>
  <si>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</si>
  <si>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</si>
  <si>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</si>
  <si>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</si>
  <si>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</si>
  <si>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</si>
  <si>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</si>
  <si>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</si>
  <si>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</si>
  <si>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</si>
  <si>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</si>
  <si>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</si>
  <si>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</si>
  <si>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</si>
  <si>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</si>
  <si>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</si>
  <si>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</si>
  <si>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</si>
  <si>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</si>
  <si>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</si>
  <si>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</si>
  <si>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</si>
  <si>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</si>
  <si>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</si>
  <si>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</si>
  <si>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</si>
  <si>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</si>
  <si>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</si>
  <si>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</si>
  <si>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</si>
  <si>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</si>
  <si>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</si>
  <si>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</si>
  <si>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</si>
  <si>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</si>
  <si>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</si>
  <si>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</si>
  <si>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</si>
  <si>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</si>
  <si>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</si>
  <si>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</si>
  <si>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</si>
  <si>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</si>
  <si>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</si>
  <si>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</si>
  <si>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</si>
  <si>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</si>
  <si>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</si>
  <si>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</si>
  <si>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</si>
  <si>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</si>
  <si>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</si>
  <si>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</si>
  <si>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</si>
  <si>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</si>
  <si>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</si>
  <si>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</si>
  <si>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</si>
  <si>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</si>
  <si>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</si>
  <si>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</si>
  <si>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</si>
  <si>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</si>
  <si>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</si>
  <si>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</si>
  <si>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</si>
  <si>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</si>
  <si>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</si>
  <si>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</si>
  <si>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</si>
  <si>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</si>
  <si>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</si>
  <si>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</si>
  <si>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</si>
  <si>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</si>
  <si>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</si>
  <si>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</si>
  <si>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</si>
  <si>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</si>
  <si>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</si>
  <si>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</si>
  <si>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</si>
  <si>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</si>
  <si>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</si>
  <si>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</si>
  <si>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</si>
  <si>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</si>
  <si>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</si>
  <si>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</si>
  <si>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</si>
  <si>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</si>
  <si>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</si>
  <si>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</si>
  <si>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</si>
  <si>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</si>
  <si>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</si>
  <si>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</si>
  <si>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</si>
  <si>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</si>
  <si>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</si>
  <si>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</si>
  <si>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</si>
  <si>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</si>
  <si>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</si>
  <si>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</si>
  <si>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</si>
  <si>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</si>
  <si>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</si>
  <si>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</si>
  <si>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</si>
  <si>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</si>
  <si>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</si>
  <si>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</si>
  <si>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</si>
  <si>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</si>
  <si>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</si>
  <si>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</si>
  <si>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</si>
  <si>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</si>
  <si>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</si>
  <si>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</si>
  <si>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</si>
  <si>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</si>
  <si>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</si>
  <si>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</si>
  <si>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</si>
  <si>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</si>
  <si>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</si>
  <si>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</si>
  <si>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</si>
  <si>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</si>
  <si>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</si>
  <si>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</si>
  <si>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</si>
  <si>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</si>
  <si>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</si>
  <si>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</si>
  <si>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</si>
  <si>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</si>
  <si>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</si>
  <si>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</si>
  <si>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</si>
  <si>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</si>
  <si>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</si>
  <si>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</si>
  <si>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</si>
  <si>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</si>
  <si>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</si>
  <si>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</si>
  <si>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</si>
  <si>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</si>
  <si>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</si>
  <si>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</si>
  <si>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</si>
  <si>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</si>
  <si>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</si>
  <si>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</si>
  <si>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</si>
  <si>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</si>
  <si>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</si>
  <si>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</si>
  <si>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</si>
  <si>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</si>
  <si>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</si>
  <si>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</si>
  <si>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</si>
  <si>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</si>
  <si>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</si>
  <si>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</si>
  <si>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</si>
  <si>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</si>
  <si>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</si>
  <si>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</si>
  <si>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</si>
  <si>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</si>
  <si>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</si>
  <si>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</si>
  <si>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</si>
  <si>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</si>
  <si>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</si>
  <si>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</si>
  <si>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</si>
  <si>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</si>
  <si>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</si>
  <si>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</si>
  <si>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</si>
  <si>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</si>
  <si>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</si>
  <si>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</si>
  <si>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</si>
  <si>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</si>
  <si>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</si>
  <si>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</si>
  <si>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</si>
  <si>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</si>
  <si>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</si>
  <si>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</si>
  <si>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</si>
  <si>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</si>
  <si>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</si>
  <si>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</si>
  <si>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</si>
  <si>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</si>
  <si>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</si>
  <si>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</si>
  <si>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</si>
  <si>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</si>
  <si>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</si>
  <si>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</si>
  <si>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</si>
  <si>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</si>
  <si>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</si>
  <si>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</si>
  <si>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</si>
  <si>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</si>
  <si>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</si>
  <si>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</si>
  <si>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</si>
  <si>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</si>
  <si>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</si>
  <si>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</si>
  <si>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</si>
  <si>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</si>
  <si>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</si>
  <si>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</si>
  <si>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</si>
  <si>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</si>
  <si>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</si>
  <si>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</si>
  <si>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</si>
  <si>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</si>
  <si>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</si>
  <si>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</si>
  <si>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</si>
  <si>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</si>
  <si>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</si>
  <si>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</si>
  <si>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</si>
  <si>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</si>
  <si>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</si>
  <si>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</si>
  <si>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</si>
  <si>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</si>
  <si>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</si>
  <si>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</si>
  <si>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</si>
  <si>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</si>
  <si>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</si>
  <si>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</si>
  <si>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</si>
  <si>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</si>
  <si>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</si>
  <si>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</si>
  <si>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</si>
  <si>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</si>
  <si>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</si>
  <si>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</si>
  <si>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</si>
  <si>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</si>
  <si>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</si>
  <si>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</si>
  <si>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</si>
  <si>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</si>
  <si>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</si>
  <si>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</si>
  <si>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</si>
  <si>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</si>
  <si>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</si>
  <si>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</si>
  <si>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</si>
  <si>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</si>
  <si>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</si>
  <si>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</si>
  <si>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</si>
  <si>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</si>
  <si>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</si>
  <si>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</si>
  <si>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</si>
  <si>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</si>
  <si>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</si>
  <si>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</si>
  <si>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</si>
  <si>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</si>
  <si>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</si>
  <si>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</si>
  <si>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</si>
  <si>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</si>
  <si>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</si>
  <si>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</si>
  <si>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</si>
  <si>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</si>
  <si>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</si>
  <si>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</si>
  <si>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</si>
  <si>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</si>
  <si>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</si>
  <si>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</si>
  <si>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</si>
  <si>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</si>
  <si>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</si>
  <si>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</si>
  <si>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</si>
  <si>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</si>
  <si>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</si>
  <si>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</si>
  <si>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</si>
  <si>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</si>
  <si>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</si>
  <si>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</si>
  <si>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</si>
  <si>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</si>
  <si>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</si>
  <si>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</si>
  <si>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</si>
  <si>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</si>
  <si>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</si>
  <si>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</si>
  <si>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</si>
  <si>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</si>
  <si>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</si>
  <si>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</si>
  <si>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</si>
  <si>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</si>
  <si>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</si>
  <si>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</si>
  <si>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</si>
  <si>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</si>
  <si>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</si>
  <si>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</si>
  <si>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</si>
  <si>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</si>
  <si>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</si>
  <si>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</si>
  <si>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</si>
  <si>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</si>
  <si>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</si>
  <si>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</si>
  <si>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</si>
  <si>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</si>
  <si>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</si>
  <si>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</si>
  <si>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</si>
  <si>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</si>
  <si>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</si>
  <si>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</si>
  <si>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</si>
  <si>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</si>
  <si>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</si>
  <si>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</si>
  <si>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</si>
  <si>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</si>
  <si>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</si>
  <si>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</si>
  <si>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</si>
  <si>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</si>
  <si>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</si>
  <si>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</si>
  <si>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</si>
  <si>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</si>
  <si>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</si>
  <si>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</si>
  <si>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</si>
  <si>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</si>
  <si>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</si>
  <si>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</si>
  <si>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</si>
  <si>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</si>
  <si>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</si>
  <si>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</si>
  <si>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</si>
  <si>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</si>
  <si>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</si>
  <si>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</si>
  <si>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</si>
  <si>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</si>
  <si>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</si>
  <si>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</si>
  <si>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</si>
  <si>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</si>
  <si>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</si>
  <si>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</si>
  <si>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</si>
  <si>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</si>
  <si>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</si>
  <si>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</si>
  <si>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</si>
  <si>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</si>
  <si>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</si>
  <si>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</si>
  <si>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</si>
  <si>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</si>
  <si>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</si>
  <si>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</si>
  <si>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</si>
  <si>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</si>
  <si>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</si>
  <si>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</si>
  <si>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</si>
  <si>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</si>
  <si>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</si>
  <si>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</si>
  <si>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</si>
  <si>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</si>
  <si>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</si>
  <si>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</si>
  <si>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</si>
  <si>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</si>
  <si>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</si>
  <si>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</si>
  <si>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</si>
  <si>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</si>
  <si>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</si>
  <si>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</si>
  <si>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</si>
  <si>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</si>
  <si>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</si>
  <si>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</si>
  <si>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</si>
  <si>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</si>
  <si>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</si>
  <si>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</si>
  <si>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</si>
  <si>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</si>
  <si>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</si>
  <si>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</si>
  <si>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</si>
  <si>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</si>
  <si>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</si>
  <si>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</si>
  <si>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</si>
  <si>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</si>
  <si>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</si>
  <si>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</si>
  <si>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</si>
  <si>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</si>
  <si>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</si>
  <si>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</si>
  <si>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</si>
  <si>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</si>
  <si>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</si>
  <si>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</si>
  <si>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</si>
  <si>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</si>
  <si>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</si>
  <si>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</si>
  <si>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</si>
  <si>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</si>
  <si>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</si>
  <si>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</si>
  <si>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</si>
  <si>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</si>
  <si>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</si>
  <si>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</si>
  <si>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</si>
  <si>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</si>
  <si>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</si>
  <si>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</si>
  <si>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</si>
  <si>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</si>
  <si>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</si>
  <si>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</si>
  <si>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</si>
  <si>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</si>
  <si>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</si>
  <si>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</si>
  <si>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</si>
  <si>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</si>
  <si>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</si>
  <si>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</si>
  <si>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</si>
  <si>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</si>
  <si>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</si>
  <si>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</si>
  <si>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</si>
  <si>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</si>
  <si>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</si>
  <si>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</si>
  <si>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</si>
  <si>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</si>
  <si>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</si>
  <si>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</si>
  <si>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</si>
  <si>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</si>
  <si>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</si>
  <si>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</si>
  <si>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</si>
  <si>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</si>
  <si>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</si>
  <si>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</si>
  <si>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</si>
  <si>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</si>
  <si>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</si>
  <si>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</si>
  <si>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</si>
  <si>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</si>
  <si>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</si>
  <si>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</si>
  <si>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</si>
  <si>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</si>
  <si>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</si>
  <si>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</si>
  <si>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</si>
  <si>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</si>
  <si>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</si>
  <si>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</si>
  <si>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</si>
  <si>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</si>
  <si>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</si>
  <si>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</si>
  <si>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</si>
  <si>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</si>
  <si>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</si>
  <si>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</si>
  <si>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</si>
  <si>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</si>
  <si>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</si>
  <si>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</si>
  <si>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</si>
  <si>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</si>
  <si>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</si>
  <si>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</si>
  <si>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</si>
  <si>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</si>
  <si>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</si>
  <si>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</si>
  <si>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</si>
  <si>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</si>
  <si>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</si>
  <si>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</si>
  <si>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</si>
  <si>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</si>
  <si>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</si>
  <si>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</si>
  <si>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</si>
  <si>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</si>
  <si>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</si>
  <si>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</si>
  <si>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</si>
  <si>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</si>
  <si>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</si>
  <si>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</si>
  <si>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</si>
  <si>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</si>
  <si>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</si>
  <si>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</si>
  <si>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</si>
  <si>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</si>
  <si>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</si>
  <si>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</si>
  <si>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</si>
  <si>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</si>
  <si>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</si>
  <si>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</si>
  <si>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</si>
  <si>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</si>
  <si>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</si>
  <si>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</si>
  <si>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</si>
  <si>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</si>
  <si>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</si>
  <si>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</si>
  <si>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</si>
  <si>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</si>
  <si>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</si>
  <si>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</si>
  <si>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</si>
  <si>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</si>
  <si>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</si>
  <si>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</si>
  <si>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</si>
  <si>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</si>
  <si>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</si>
  <si>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</si>
  <si>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</si>
  <si>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</si>
  <si>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</si>
  <si>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</si>
  <si>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</si>
  <si>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</si>
  <si>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</si>
  <si>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</si>
  <si>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</si>
  <si>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</si>
  <si>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</si>
  <si>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</si>
  <si>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</si>
  <si>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</si>
  <si>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</si>
  <si>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</si>
  <si>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</si>
  <si>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</si>
  <si>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</si>
  <si>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</si>
  <si>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</si>
  <si>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</si>
  <si>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</si>
  <si>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</si>
  <si>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</si>
  <si>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</si>
  <si>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</si>
  <si>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</si>
  <si>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</si>
  <si>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</si>
  <si>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</si>
  <si>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</si>
  <si>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</si>
  <si>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</si>
  <si>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</si>
  <si>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</si>
  <si>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</si>
  <si>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</si>
  <si>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</si>
  <si>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</si>
  <si>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</si>
  <si>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</si>
  <si>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</si>
  <si>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</si>
  <si>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</si>
  <si>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</si>
  <si>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</si>
  <si>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</si>
  <si>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</si>
  <si>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</si>
  <si>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</si>
  <si>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</si>
  <si>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</si>
  <si>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</si>
  <si>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</si>
  <si>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</si>
  <si>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</si>
  <si>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</si>
  <si>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</si>
  <si>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</si>
  <si>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</si>
  <si>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</si>
  <si>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</si>
  <si>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</si>
  <si>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</si>
  <si>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</si>
  <si>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</si>
  <si>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</si>
  <si>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</si>
  <si>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</si>
  <si>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</si>
  <si>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</si>
  <si>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</si>
  <si>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</si>
  <si>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</si>
  <si>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</si>
  <si>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</si>
  <si>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</si>
  <si>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</si>
  <si>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</si>
  <si>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</si>
  <si>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</si>
  <si>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</si>
  <si>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</si>
  <si>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</si>
  <si>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</si>
  <si>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</si>
  <si>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</si>
  <si>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</si>
  <si>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</si>
  <si>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</si>
  <si>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</si>
  <si>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</si>
  <si>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</si>
  <si>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</si>
  <si>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</si>
  <si>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</si>
  <si>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</si>
  <si>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</si>
  <si>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</si>
  <si>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</si>
  <si>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</si>
  <si>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</si>
  <si>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</si>
  <si>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</si>
  <si>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</si>
  <si>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</si>
  <si>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</si>
  <si>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</si>
  <si>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</si>
  <si>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</si>
  <si>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</si>
  <si>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</si>
  <si>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</si>
  <si>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</si>
  <si>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</si>
  <si>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</si>
  <si>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</si>
  <si>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</si>
  <si>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</si>
  <si>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</si>
  <si>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</si>
  <si>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</si>
  <si>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</si>
  <si>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</si>
  <si>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</si>
  <si>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</si>
  <si>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</si>
  <si>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</si>
  <si>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</si>
  <si>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</si>
  <si>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</si>
  <si>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</si>
  <si>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</si>
  <si>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</si>
  <si>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</si>
  <si>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</si>
  <si>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</si>
  <si>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</si>
  <si>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</si>
  <si>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</si>
  <si>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</si>
  <si>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</si>
  <si>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</si>
  <si>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</si>
  <si>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</si>
  <si>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</si>
  <si>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</si>
  <si>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</si>
  <si>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</si>
  <si>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</si>
  <si>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</si>
  <si>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</si>
  <si>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</si>
  <si>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</si>
  <si>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</si>
  <si>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</si>
  <si>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</si>
  <si>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</si>
  <si>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</si>
  <si>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</si>
  <si>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</si>
  <si>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</si>
  <si>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</si>
  <si>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</si>
  <si>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</si>
  <si>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</si>
  <si>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</si>
  <si>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</si>
  <si>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</si>
  <si>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</si>
  <si>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</si>
  <si>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</si>
  <si>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</si>
  <si>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</si>
  <si>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</si>
  <si>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</si>
  <si>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</si>
  <si>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</si>
  <si>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</si>
  <si>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</si>
  <si>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</si>
  <si>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</si>
  <si>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</si>
  <si>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</si>
  <si>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</si>
  <si>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</si>
  <si>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</si>
  <si>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</si>
  <si>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</si>
  <si>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</si>
  <si>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</si>
  <si>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</si>
  <si>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</si>
  <si>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</si>
  <si>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</si>
  <si>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</si>
  <si>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</si>
  <si>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</si>
  <si>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</si>
  <si>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</si>
  <si>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</si>
  <si>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</si>
  <si>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</si>
  <si>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</si>
  <si>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</si>
  <si>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</si>
  <si>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</si>
  <si>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</si>
  <si>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</si>
  <si>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</si>
  <si>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</si>
  <si>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</si>
  <si>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</si>
  <si>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</si>
  <si>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</si>
  <si>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</si>
  <si>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</si>
  <si>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</si>
  <si>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</si>
  <si>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</si>
  <si>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</si>
  <si>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</si>
  <si>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</si>
  <si>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</si>
  <si>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</si>
  <si>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</si>
  <si>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</si>
  <si>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</si>
  <si>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</si>
  <si>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</si>
  <si>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</si>
  <si>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</si>
  <si>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</si>
  <si>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</si>
  <si>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</si>
  <si>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</si>
  <si>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</si>
  <si>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</si>
  <si>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</si>
  <si>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</si>
  <si>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</si>
  <si>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</si>
  <si>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</si>
  <si>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</si>
  <si>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</si>
  <si>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</si>
  <si>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</si>
  <si>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</si>
  <si>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</si>
  <si>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</si>
  <si>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</si>
  <si>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</si>
  <si>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</si>
  <si>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</si>
  <si>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</si>
  <si>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</si>
  <si>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</si>
  <si>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</si>
  <si>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</si>
  <si>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</si>
  <si>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</si>
  <si>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</si>
  <si>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</si>
  <si>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</si>
  <si>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</si>
  <si>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</si>
  <si>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</si>
  <si>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</si>
  <si>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</si>
  <si>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</si>
  <si>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</si>
  <si>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</si>
  <si>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</si>
  <si>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</si>
  <si>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</si>
  <si>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</si>
  <si>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</si>
  <si>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</si>
  <si>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</si>
  <si>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</si>
  <si>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</si>
  <si>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</si>
  <si>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</si>
  <si>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</si>
  <si>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</si>
  <si>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</si>
  <si>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</si>
  <si>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</si>
  <si>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</si>
  <si>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</si>
  <si>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</si>
  <si>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</si>
  <si>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</si>
  <si>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</si>
  <si>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</si>
  <si>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</si>
  <si>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</si>
  <si>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</si>
  <si>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</si>
  <si>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</si>
  <si>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</si>
  <si>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</si>
  <si>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</si>
  <si>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</si>
  <si>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</si>
  <si>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</si>
  <si>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</si>
  <si>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</si>
  <si>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</si>
  <si>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</si>
  <si>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</si>
  <si>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</si>
  <si>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</si>
  <si>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</si>
  <si>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</si>
  <si>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</si>
  <si>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</si>
  <si>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</si>
  <si>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</si>
  <si>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</si>
  <si>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</si>
  <si>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</si>
  <si>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</si>
  <si>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</si>
  <si>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</si>
  <si>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</si>
  <si>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</si>
  <si>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</si>
  <si>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</si>
  <si>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</si>
  <si>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</si>
  <si>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</si>
  <si>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</si>
  <si>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</si>
  <si>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</si>
  <si>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</si>
  <si>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</si>
  <si>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</si>
  <si>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</si>
  <si>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</si>
  <si>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</si>
  <si>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</si>
  <si>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</si>
  <si>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</si>
  <si>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</si>
  <si>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</si>
  <si>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</si>
  <si>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</si>
  <si>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</si>
  <si>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</si>
  <si>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</si>
  <si>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</si>
  <si>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</si>
  <si>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</si>
  <si>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</si>
  <si>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</si>
  <si>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</si>
  <si>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</si>
  <si>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</si>
  <si>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</si>
  <si>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</si>
  <si>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</si>
  <si>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</si>
  <si>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</si>
  <si>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</si>
  <si>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</si>
  <si>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</si>
  <si>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</si>
  <si>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</si>
  <si>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</si>
  <si>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</si>
  <si>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</si>
  <si>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</si>
  <si>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</si>
  <si>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</si>
  <si>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</si>
  <si>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</si>
  <si>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</si>
  <si>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</si>
  <si>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</si>
  <si>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</si>
  <si>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</si>
  <si>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</si>
  <si>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</si>
  <si>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</si>
  <si>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</si>
  <si>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</si>
  <si>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</si>
  <si>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</si>
  <si>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</si>
  <si>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</si>
  <si>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</si>
  <si>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</si>
  <si>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</si>
  <si>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</si>
  <si>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</si>
  <si>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</si>
  <si>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</si>
  <si>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</si>
  <si>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</si>
  <si>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</si>
  <si>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</si>
  <si>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</si>
  <si>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</si>
  <si>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</si>
  <si>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</si>
  <si>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</si>
  <si>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</si>
  <si>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</si>
  <si>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</si>
  <si>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</si>
  <si>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</si>
  <si>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</si>
  <si>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</si>
  <si>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</si>
  <si>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</si>
  <si>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</si>
  <si>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</si>
  <si>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</si>
  <si>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</si>
  <si>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</si>
  <si>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</si>
  <si>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</si>
  <si>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</si>
  <si>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</si>
  <si>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</si>
  <si>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</si>
  <si>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</si>
  <si>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</si>
  <si>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</si>
  <si>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</si>
  <si>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</si>
  <si>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</si>
  <si>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</si>
  <si>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</si>
  <si>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</si>
  <si>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</si>
  <si>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</si>
  <si>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</si>
  <si>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</si>
  <si>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</si>
  <si>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</si>
  <si>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</si>
  <si>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</si>
  <si>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</si>
  <si>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</si>
  <si>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</si>
  <si>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</si>
  <si>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</si>
  <si>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</si>
  <si>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</si>
  <si>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</si>
  <si>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</si>
  <si>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</si>
  <si>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</si>
  <si>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</si>
  <si>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</si>
  <si>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</si>
  <si>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</si>
  <si>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</si>
  <si>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</si>
  <si>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</si>
  <si>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</si>
  <si>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</si>
  <si>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</si>
  <si>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</si>
  <si>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</si>
  <si>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</si>
  <si>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</si>
  <si>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</si>
  <si>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</si>
  <si>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</si>
  <si>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</si>
  <si>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</si>
  <si>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</si>
  <si>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</si>
  <si>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</si>
  <si>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</si>
  <si>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</si>
  <si>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</si>
  <si>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</si>
  <si>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</si>
  <si>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</si>
  <si>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</si>
  <si>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</si>
  <si>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</si>
  <si>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</si>
  <si>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</si>
  <si>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</si>
  <si>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</si>
  <si>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</si>
  <si>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</si>
  <si>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</si>
  <si>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</si>
  <si>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</si>
  <si>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</si>
  <si>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</si>
  <si>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</si>
  <si>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</si>
  <si>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</si>
  <si>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</si>
  <si>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</si>
  <si>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</si>
  <si>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</si>
  <si>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</si>
  <si>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</si>
  <si>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</si>
  <si>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</si>
  <si>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</si>
  <si>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</si>
  <si>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</si>
  <si>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</si>
  <si>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</si>
  <si>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</si>
  <si>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</si>
  <si>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</si>
  <si>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</si>
  <si>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</si>
  <si>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</si>
  <si>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</si>
  <si>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</si>
  <si>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</si>
  <si>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</si>
  <si>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</si>
  <si>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</si>
  <si>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</si>
  <si>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</si>
  <si>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</si>
  <si>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</si>
  <si>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</si>
  <si>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</si>
  <si>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</si>
  <si>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</si>
  <si>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</si>
  <si>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</si>
  <si>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</si>
  <si>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</si>
  <si>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</si>
  <si>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</si>
  <si>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</si>
  <si>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</si>
  <si>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</si>
  <si>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</si>
  <si>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</si>
  <si>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</si>
  <si>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</si>
  <si>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</si>
  <si>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</si>
  <si>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</si>
  <si>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</si>
  <si>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</si>
  <si>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</si>
  <si>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</si>
  <si>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</si>
  <si>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</si>
  <si>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</si>
  <si>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</si>
  <si>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</si>
  <si>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</si>
  <si>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</si>
  <si>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</si>
  <si>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</si>
  <si>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</si>
  <si>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</si>
  <si>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</si>
  <si>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</si>
  <si>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</si>
  <si>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</si>
  <si>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</si>
  <si>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</si>
  <si>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</si>
  <si>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</si>
  <si>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</si>
  <si>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</si>
  <si>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</si>
  <si>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</si>
  <si>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</si>
  <si>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</si>
  <si>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</si>
  <si>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</si>
  <si>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</si>
  <si>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</si>
  <si>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</si>
  <si>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</si>
  <si>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</si>
  <si>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</si>
  <si>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</si>
  <si>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</si>
  <si>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</si>
  <si>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</si>
  <si>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</si>
  <si>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</si>
  <si>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</si>
  <si>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</si>
  <si>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</si>
  <si>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</si>
  <si>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</si>
  <si>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</si>
  <si>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</si>
  <si>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</si>
  <si>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</si>
  <si>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</si>
  <si>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</si>
  <si>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</si>
  <si>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</si>
  <si>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</si>
  <si>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</si>
  <si>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</si>
  <si>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</si>
  <si>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</si>
  <si>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</si>
  <si>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</si>
  <si>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</si>
  <si>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</si>
  <si>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</si>
  <si>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</si>
  <si>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</si>
  <si>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</si>
  <si>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</si>
  <si>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</si>
  <si>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</si>
  <si>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</si>
  <si>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</si>
  <si>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</si>
  <si>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</si>
  <si>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</si>
  <si>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</si>
  <si>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</si>
  <si>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</si>
  <si>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</si>
  <si>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</si>
  <si>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</si>
  <si>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</si>
  <si>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</si>
  <si>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</si>
  <si>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</si>
  <si>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</si>
  <si>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</si>
  <si>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</si>
  <si>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</si>
  <si>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</si>
  <si>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</si>
  <si>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</si>
  <si>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</si>
  <si>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</si>
  <si>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</si>
  <si>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</si>
  <si>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</si>
  <si>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</si>
  <si>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</si>
  <si>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</si>
  <si>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</si>
  <si>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</si>
  <si>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</si>
  <si>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</si>
  <si>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</si>
  <si>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</si>
  <si>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</si>
  <si>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</si>
  <si>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</si>
  <si>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</si>
  <si>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</si>
  <si>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</si>
  <si>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</si>
  <si>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</si>
  <si>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</si>
  <si>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</si>
  <si>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</si>
  <si>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</si>
  <si>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</si>
  <si>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</si>
  <si>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</si>
  <si>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</si>
  <si>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</si>
  <si>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</si>
  <si>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</si>
  <si>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</si>
  <si>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</si>
  <si>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</si>
  <si>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</si>
  <si>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</si>
  <si>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</si>
  <si>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</si>
  <si>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</si>
  <si>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</si>
  <si>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</si>
  <si>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</si>
  <si>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</si>
  <si>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</si>
  <si>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</si>
  <si>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</si>
  <si>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</si>
  <si>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</si>
  <si>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</si>
  <si>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</si>
  <si>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</si>
  <si>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</si>
  <si>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</si>
  <si>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</si>
  <si>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</si>
  <si>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</si>
  <si>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</si>
  <si>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</si>
  <si>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</si>
  <si>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</si>
  <si>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</si>
  <si>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</si>
  <si>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</si>
  <si>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</si>
  <si>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</si>
  <si>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</si>
  <si>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</si>
  <si>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</si>
  <si>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</si>
  <si>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</si>
  <si>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</si>
  <si>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</si>
  <si>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</si>
  <si>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</si>
  <si>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</si>
  <si>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</si>
  <si>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</si>
  <si>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</si>
  <si>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</si>
  <si>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</si>
  <si>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</si>
  <si>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</si>
  <si>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</si>
  <si>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</si>
  <si>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</si>
  <si>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</si>
  <si>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</si>
  <si>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</si>
  <si>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</si>
  <si>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</si>
  <si>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</si>
  <si>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</si>
  <si>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</si>
  <si>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</si>
  <si>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</si>
  <si>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</si>
  <si>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</si>
  <si>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</si>
  <si>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</si>
  <si>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</si>
  <si>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</si>
  <si>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</si>
  <si>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</si>
  <si>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</si>
  <si>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</si>
  <si>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</si>
  <si>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</si>
  <si>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</si>
  <si>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</si>
  <si>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</si>
  <si>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</si>
  <si>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</si>
  <si>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</si>
  <si>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</si>
  <si>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</si>
  <si>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</si>
  <si>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</si>
  <si>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</si>
  <si>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</si>
  <si>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</si>
  <si>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</si>
  <si>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</si>
  <si>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</si>
  <si>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</si>
  <si>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</si>
  <si>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</si>
  <si>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</si>
  <si>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</si>
  <si>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</si>
  <si>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</si>
  <si>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</si>
  <si>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</si>
  <si>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</si>
  <si>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</si>
  <si>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</si>
  <si>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</si>
  <si>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</si>
  <si>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</si>
  <si>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</si>
  <si>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</si>
  <si>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</si>
  <si>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</si>
  <si>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</si>
  <si>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</si>
  <si>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</si>
  <si>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</si>
  <si>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</si>
  <si>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</si>
  <si>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</si>
  <si>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</si>
  <si>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</si>
  <si>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</si>
  <si>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</si>
  <si>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</si>
  <si>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</si>
  <si>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</si>
  <si>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</si>
  <si>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</si>
  <si>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</si>
  <si>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</si>
  <si>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</si>
  <si>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</si>
  <si>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</si>
  <si>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</si>
  <si>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</si>
  <si>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</si>
  <si>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</si>
  <si>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</si>
  <si>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</si>
  <si>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</si>
  <si>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</si>
  <si>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</si>
  <si>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</si>
  <si>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</si>
  <si>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</si>
  <si>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</si>
  <si>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</si>
  <si>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</si>
  <si>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</si>
  <si>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</si>
  <si>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</si>
  <si>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</si>
  <si>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</si>
  <si>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</si>
  <si>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</si>
  <si>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</si>
  <si>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</si>
  <si>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</si>
  <si>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</si>
  <si>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</si>
  <si>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</si>
  <si>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</si>
  <si>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</si>
  <si>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</si>
  <si>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</si>
  <si>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</si>
  <si>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</si>
  <si>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</si>
  <si>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</si>
  <si>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</si>
  <si>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</si>
  <si>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</si>
  <si>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</si>
  <si>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</si>
  <si>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</si>
  <si>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</si>
  <si>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</si>
  <si>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</si>
  <si>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</si>
  <si>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</si>
  <si>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</si>
  <si>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</si>
  <si>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</si>
  <si>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</si>
  <si>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</si>
  <si>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</si>
  <si>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</si>
  <si>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</si>
  <si>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</si>
  <si>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</si>
  <si>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</si>
  <si>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</si>
  <si>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</si>
  <si>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</si>
  <si>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</si>
  <si>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</si>
  <si>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</si>
  <si>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</si>
  <si>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</si>
  <si>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</si>
  <si>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</si>
  <si>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</si>
  <si>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</si>
  <si>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</si>
  <si>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</si>
  <si>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</si>
  <si>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</si>
  <si>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</si>
  <si>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</si>
  <si>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</si>
  <si>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</si>
  <si>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</si>
  <si>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</si>
  <si>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</si>
  <si>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</si>
  <si>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</si>
  <si>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</si>
  <si>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</si>
  <si>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</si>
  <si>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</si>
  <si>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</si>
  <si>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</si>
  <si>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</si>
  <si>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</si>
  <si>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</si>
  <si>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</si>
  <si>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</si>
  <si>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</si>
  <si>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</si>
  <si>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</si>
  <si>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</si>
  <si>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</si>
  <si>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</si>
  <si>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</si>
  <si>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</si>
  <si>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</si>
  <si>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</si>
  <si>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</si>
  <si>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</si>
  <si>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</si>
  <si>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</si>
  <si>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</si>
  <si>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</si>
  <si>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</si>
  <si>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</si>
  <si>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</si>
  <si>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</si>
  <si>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</si>
  <si>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</si>
  <si>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</si>
  <si>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</si>
  <si>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</si>
  <si>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</si>
  <si>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</si>
  <si>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</si>
  <si>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</si>
  <si>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</si>
  <si>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</si>
  <si>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</si>
  <si>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</si>
  <si>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</si>
  <si>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</si>
  <si>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</si>
  <si>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</si>
  <si>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</si>
  <si>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</si>
  <si>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</si>
  <si>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</si>
  <si>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</si>
  <si>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</si>
  <si>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</si>
  <si>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</si>
  <si>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</si>
  <si>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</si>
  <si>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</si>
  <si>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</si>
  <si>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</si>
  <si>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</si>
  <si>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</si>
  <si>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</si>
  <si>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</si>
  <si>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</si>
  <si>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</si>
  <si>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</si>
  <si>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</si>
  <si>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</si>
  <si>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</si>
  <si>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</si>
  <si>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</si>
  <si>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</si>
  <si>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</si>
  <si>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</si>
  <si>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</si>
  <si>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</si>
  <si>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</si>
  <si>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</si>
  <si>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</si>
  <si>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</si>
  <si>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</si>
  <si>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</si>
  <si>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</si>
  <si>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</si>
  <si>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</si>
  <si>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</si>
  <si>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</si>
  <si>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</si>
  <si>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</si>
  <si>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</si>
  <si>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</si>
  <si>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</si>
  <si>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</si>
  <si>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</si>
  <si>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</si>
  <si>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</si>
  <si>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</si>
  <si>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</si>
  <si>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</si>
  <si>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</si>
  <si>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</si>
  <si>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</si>
  <si>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</si>
  <si>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</si>
  <si>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</si>
  <si>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</si>
  <si>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</si>
  <si>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</si>
  <si>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</si>
  <si>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</si>
  <si>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</si>
  <si>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</si>
  <si>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</si>
  <si>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</si>
  <si>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</si>
  <si>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</si>
  <si>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</si>
  <si>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</si>
  <si>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</si>
  <si>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</si>
  <si>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</si>
  <si>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</si>
  <si>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</si>
  <si>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</si>
  <si>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</si>
  <si>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</si>
  <si>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</si>
  <si>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</si>
  <si>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</si>
  <si>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</si>
  <si>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</si>
  <si>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</si>
  <si>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</si>
  <si>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</si>
  <si>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</si>
  <si>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</si>
  <si>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</si>
  <si>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</si>
  <si>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</si>
  <si>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</si>
  <si>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</si>
  <si>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</si>
  <si>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</si>
  <si>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</si>
  <si>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</si>
  <si>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</si>
  <si>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</si>
  <si>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</si>
  <si>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</si>
  <si>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</si>
  <si>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</si>
  <si>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</si>
  <si>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</si>
  <si>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</si>
  <si>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</si>
  <si>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</si>
  <si>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</si>
  <si>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</si>
  <si>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</si>
  <si>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</si>
  <si>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</si>
  <si>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</si>
  <si>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</si>
  <si>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</si>
  <si>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</si>
  <si>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</si>
  <si>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</si>
  <si>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</si>
  <si>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</si>
  <si>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</si>
  <si>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</si>
  <si>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</si>
  <si>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</si>
  <si>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</si>
  <si>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</si>
  <si>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</si>
  <si>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</si>
  <si>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</si>
  <si>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</si>
  <si>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</si>
  <si>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</si>
  <si>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</si>
  <si>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</si>
  <si>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</si>
  <si>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</si>
  <si>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</si>
  <si>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</si>
  <si>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</si>
  <si>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</si>
  <si>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</si>
  <si>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</si>
  <si>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</si>
  <si>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</si>
  <si>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</si>
  <si>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</si>
  <si>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</si>
  <si>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</si>
  <si>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</si>
  <si>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</si>
  <si>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</si>
  <si>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</si>
  <si>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</si>
  <si>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</si>
  <si>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</si>
  <si>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</si>
  <si>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</si>
  <si>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</si>
  <si>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</si>
  <si>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</si>
  <si>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</si>
  <si>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</si>
  <si>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</si>
  <si>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</si>
  <si>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</si>
  <si>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</si>
  <si>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</si>
  <si>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</si>
  <si>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</si>
  <si>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</si>
  <si>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</si>
  <si>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</si>
  <si>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</si>
  <si>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</si>
  <si>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</si>
  <si>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</si>
  <si>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</si>
  <si>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</si>
  <si>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</si>
  <si>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</si>
  <si>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</si>
  <si>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</si>
  <si>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</si>
  <si>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</si>
  <si>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</si>
  <si>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</si>
  <si>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</si>
  <si>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</si>
  <si>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</si>
  <si>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</si>
  <si>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</si>
  <si>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</si>
  <si>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</si>
  <si>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</si>
  <si>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</si>
  <si>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</si>
  <si>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</si>
  <si>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</si>
  <si>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</si>
  <si>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</si>
  <si>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</si>
  <si>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</si>
  <si>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</si>
  <si>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</si>
  <si>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</si>
  <si>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</si>
  <si>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</si>
  <si>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</si>
  <si>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</si>
  <si>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</si>
  <si>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</si>
  <si>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</si>
  <si>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</si>
  <si>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</si>
  <si>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</si>
  <si>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</si>
  <si>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</si>
  <si>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</si>
  <si>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</si>
  <si>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</si>
  <si>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</si>
  <si>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</si>
  <si>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</si>
  <si>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</si>
  <si>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</si>
  <si>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</si>
  <si>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</si>
  <si>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</si>
  <si>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</si>
  <si>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</si>
  <si>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</si>
  <si>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</si>
  <si>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</si>
  <si>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</si>
  <si>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</si>
  <si>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</si>
  <si>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</si>
  <si>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</si>
  <si>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</si>
  <si>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</si>
  <si>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</si>
  <si>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</si>
  <si>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</si>
  <si>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</si>
  <si>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</si>
  <si>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</si>
  <si>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</si>
  <si>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</si>
  <si>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</si>
  <si>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</si>
  <si>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</si>
  <si>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</si>
  <si>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</si>
  <si>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</si>
  <si>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</si>
  <si>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</si>
  <si>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</si>
  <si>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</si>
  <si>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</si>
  <si>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</si>
  <si>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</si>
  <si>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</si>
  <si>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</si>
  <si>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</si>
  <si>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</si>
  <si>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</si>
  <si>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</si>
  <si>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</si>
  <si>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</si>
  <si>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</si>
  <si>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</si>
  <si>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</si>
  <si>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</si>
  <si>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</si>
  <si>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</si>
  <si>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</si>
  <si>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</si>
  <si>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</si>
  <si>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</si>
  <si>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</si>
  <si>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</si>
  <si>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</si>
  <si>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</si>
  <si>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</si>
  <si>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</si>
  <si>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</si>
  <si>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</si>
  <si>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</si>
  <si>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</si>
  <si>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</si>
  <si>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</si>
  <si>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</si>
  <si>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</si>
  <si>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</si>
  <si>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</si>
  <si>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</si>
  <si>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</si>
  <si>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</si>
  <si>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</si>
  <si>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</si>
  <si>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</si>
  <si>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</si>
  <si>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</si>
  <si>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</si>
  <si>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</si>
  <si>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</si>
  <si>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</si>
  <si>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</si>
  <si>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</si>
  <si>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</si>
  <si>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</si>
  <si>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</si>
  <si>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</si>
  <si>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</si>
  <si>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</si>
  <si>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</si>
  <si>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</si>
  <si>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</si>
  <si>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</si>
  <si>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</si>
  <si>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</si>
  <si>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</si>
  <si>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</si>
  <si>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</si>
  <si>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</si>
  <si>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</si>
  <si>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</si>
  <si>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</si>
  <si>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</si>
  <si>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</si>
  <si>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</si>
  <si>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</si>
  <si>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</si>
  <si>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</si>
  <si>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</si>
  <si>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</si>
  <si>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</si>
  <si>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</si>
  <si>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</si>
  <si>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</si>
  <si>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</si>
  <si>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</si>
  <si>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</si>
  <si>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</si>
  <si>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</si>
  <si>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</si>
  <si>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</si>
  <si>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</si>
  <si>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</si>
  <si>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</si>
  <si>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</si>
  <si>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</si>
  <si>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</si>
  <si>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</si>
  <si>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</si>
  <si>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</si>
  <si>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</si>
  <si>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</si>
  <si>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</si>
  <si>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</si>
  <si>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</si>
  <si>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</si>
  <si>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</si>
  <si>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</si>
  <si>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</si>
  <si>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</si>
  <si>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</si>
  <si>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</si>
  <si>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</si>
  <si>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</si>
  <si>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</si>
  <si>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</si>
  <si>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</si>
  <si>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</si>
  <si>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</si>
  <si>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</si>
  <si>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</si>
  <si>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</si>
  <si>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</si>
  <si>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</si>
  <si>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</si>
  <si>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</si>
  <si>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</si>
  <si>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</si>
  <si>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</si>
  <si>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</si>
  <si>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</si>
  <si>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</si>
  <si>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</si>
  <si>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</si>
  <si>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</si>
  <si>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</si>
  <si>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</si>
  <si>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</si>
  <si>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</si>
  <si>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</si>
  <si>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</si>
  <si>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</si>
  <si>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</si>
  <si>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</si>
  <si>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</si>
  <si>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</si>
  <si>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</si>
  <si>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</si>
  <si>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</si>
  <si>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</si>
  <si>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</si>
  <si>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</si>
  <si>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</si>
  <si>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</si>
  <si>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</si>
  <si>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</si>
  <si>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</si>
  <si>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</si>
  <si>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</si>
  <si>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</si>
  <si>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</si>
  <si>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</si>
  <si>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</si>
  <si>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</si>
  <si>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</si>
  <si>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</si>
  <si>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</si>
  <si>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</si>
  <si>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</si>
  <si>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</si>
  <si>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</si>
  <si>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</si>
  <si>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</si>
  <si>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</si>
  <si>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</si>
  <si>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</si>
  <si>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</si>
  <si>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</si>
  <si>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</si>
  <si>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</si>
  <si>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</si>
  <si>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</si>
  <si>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</si>
  <si>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</si>
  <si>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</si>
  <si>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</si>
  <si>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</si>
  <si>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</si>
  <si>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</si>
  <si>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</si>
  <si>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</si>
  <si>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</si>
  <si>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</si>
  <si>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</si>
  <si>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</si>
  <si>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</si>
  <si>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</si>
  <si>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</si>
  <si>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</si>
  <si>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</si>
  <si>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</si>
  <si>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</si>
  <si>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</si>
  <si>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</si>
  <si>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</si>
  <si>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</si>
  <si>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</si>
  <si>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</si>
  <si>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</si>
  <si>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</si>
  <si>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</si>
  <si>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</si>
  <si>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</si>
  <si>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</si>
  <si>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</si>
  <si>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</si>
  <si>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</si>
  <si>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</si>
  <si>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</si>
  <si>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</si>
  <si>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</si>
  <si>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</si>
  <si>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</si>
  <si>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</si>
  <si>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</si>
  <si>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</si>
  <si>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</si>
  <si>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</si>
  <si>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</si>
  <si>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</si>
  <si>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</si>
  <si>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</si>
  <si>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</si>
  <si>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</si>
  <si>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</si>
  <si>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</si>
  <si>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</si>
  <si>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</si>
  <si>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</si>
  <si>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</si>
  <si>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</si>
  <si>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</si>
  <si>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</si>
  <si>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</si>
  <si>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</si>
  <si>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</si>
  <si>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</si>
  <si>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</si>
  <si>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</si>
  <si>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</si>
  <si>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</si>
  <si>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</si>
  <si>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</si>
  <si>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</si>
  <si>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</si>
  <si>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</si>
  <si>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</si>
  <si>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</si>
  <si>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</si>
  <si>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</si>
  <si>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</si>
  <si>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</si>
  <si>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</si>
  <si>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</si>
  <si>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</si>
  <si>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</si>
  <si>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</si>
  <si>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</si>
  <si>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</si>
  <si>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</si>
  <si>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</si>
  <si>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</si>
  <si>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</si>
  <si>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</si>
  <si>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</si>
  <si>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</si>
  <si>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</si>
  <si>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</si>
  <si>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</si>
  <si>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</si>
  <si>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</si>
  <si>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</si>
  <si>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</si>
  <si>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</si>
  <si>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</si>
  <si>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</si>
  <si>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</si>
  <si>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</si>
  <si>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</si>
  <si>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</si>
  <si>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</si>
  <si>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</si>
  <si>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</si>
  <si>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</si>
  <si>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</si>
  <si>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</si>
  <si>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</si>
  <si>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</si>
  <si>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</si>
  <si>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</si>
  <si>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</si>
  <si>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</si>
  <si>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</si>
  <si>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</si>
  <si>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</si>
  <si>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</si>
  <si>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</si>
  <si>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</si>
  <si>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</si>
  <si>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</si>
  <si>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</si>
  <si>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</si>
  <si>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</si>
  <si>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</si>
  <si>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</si>
  <si>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</si>
  <si>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</si>
  <si>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</si>
  <si>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</si>
  <si>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</si>
  <si>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</si>
  <si>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</si>
  <si>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</si>
  <si>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</si>
  <si>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</si>
  <si>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</si>
  <si>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</si>
  <si>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</si>
  <si>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</si>
  <si>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</si>
  <si>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</si>
  <si>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</si>
  <si>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</si>
  <si>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</si>
  <si>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</si>
  <si>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</si>
  <si>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</si>
  <si>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</si>
  <si>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</si>
  <si>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</si>
  <si>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</si>
  <si>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</si>
  <si>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</si>
  <si>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</si>
  <si>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</si>
  <si>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</si>
  <si>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</si>
  <si>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</si>
  <si>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</si>
  <si>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</si>
  <si>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</si>
  <si>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</si>
  <si>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</si>
  <si>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</si>
  <si>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</si>
  <si>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</si>
  <si>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</si>
  <si>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</si>
  <si>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</si>
  <si>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</si>
  <si>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</si>
  <si>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</si>
  <si>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</si>
  <si>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</si>
  <si>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</si>
  <si>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</si>
  <si>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</si>
  <si>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</si>
  <si>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</si>
  <si>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</si>
  <si>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</si>
  <si>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</si>
  <si>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</si>
  <si>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</si>
  <si>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</si>
  <si>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</si>
  <si>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</si>
  <si>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</si>
  <si>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</si>
  <si>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</si>
  <si>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</si>
  <si>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</si>
  <si>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</si>
  <si>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</si>
  <si>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</si>
  <si>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</si>
  <si>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</si>
  <si>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</si>
  <si>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</si>
  <si>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</si>
  <si>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</si>
  <si>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</si>
  <si>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</si>
  <si>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</si>
  <si>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</si>
  <si>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</si>
  <si>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</si>
  <si>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</si>
  <si>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</si>
  <si>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</si>
  <si>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</si>
  <si>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</si>
  <si>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</si>
  <si>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</si>
  <si>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</si>
  <si>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</si>
  <si>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</si>
  <si>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</si>
  <si>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</si>
  <si>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</si>
  <si>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</si>
  <si>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</si>
  <si>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</si>
  <si>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</si>
  <si>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</si>
  <si>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</si>
  <si>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</si>
  <si>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</si>
  <si>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</si>
  <si>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</si>
  <si>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</si>
  <si>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</si>
  <si>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</si>
  <si>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</si>
  <si>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</si>
  <si>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</si>
  <si>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</si>
  <si>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</si>
  <si>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</si>
  <si>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</si>
  <si>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</si>
  <si>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</si>
  <si>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</si>
  <si>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</si>
  <si>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</si>
  <si>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</si>
  <si>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</si>
  <si>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</si>
  <si>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</si>
  <si>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</si>
  <si>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</si>
  <si>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</si>
  <si>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</si>
  <si>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</si>
  <si>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</si>
  <si>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</si>
  <si>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</si>
  <si>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</si>
  <si>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</si>
  <si>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</si>
  <si>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</si>
  <si>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</si>
  <si>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</si>
  <si>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</si>
  <si>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</si>
  <si>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</si>
  <si>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</si>
  <si>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</si>
  <si>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</si>
  <si>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</si>
  <si>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</si>
  <si>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</si>
  <si>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</si>
  <si>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</si>
  <si>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</si>
  <si>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</si>
  <si>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</si>
  <si>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</si>
  <si>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</si>
  <si>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</si>
  <si>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</si>
  <si>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</si>
  <si>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</si>
  <si>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</si>
  <si>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</si>
  <si>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</si>
  <si>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</si>
  <si>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</si>
  <si>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</si>
  <si>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</si>
  <si>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</si>
  <si>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</si>
  <si>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</si>
  <si>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</si>
  <si>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</si>
  <si>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</si>
  <si>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</si>
  <si>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</si>
  <si>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</si>
  <si>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</si>
  <si>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</si>
  <si>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</si>
  <si>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</si>
  <si>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</si>
  <si>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</si>
  <si>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</si>
  <si>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</si>
  <si>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</si>
  <si>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</si>
  <si>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</si>
  <si>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</si>
  <si>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</si>
  <si>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</si>
  <si>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</si>
  <si>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</si>
  <si>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</si>
  <si>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</si>
  <si>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</si>
  <si>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</si>
  <si>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</si>
  <si>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</si>
  <si>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</si>
  <si>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</si>
  <si>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</si>
  <si>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</si>
  <si>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</si>
  <si>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</si>
  <si>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</si>
  <si>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</si>
  <si>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</si>
  <si>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</si>
  <si>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</si>
  <si>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</si>
  <si>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</si>
  <si>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</si>
  <si>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</si>
  <si>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</si>
  <si>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</si>
  <si>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</si>
  <si>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</si>
  <si>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</si>
  <si>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</si>
  <si>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</si>
  <si>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</si>
  <si>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</si>
  <si>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</si>
  <si>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</si>
  <si>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</si>
  <si>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</si>
  <si>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</si>
  <si>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</si>
  <si>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</si>
  <si>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</si>
  <si>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</si>
  <si>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</si>
  <si>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</si>
  <si>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</si>
  <si>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</si>
  <si>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</si>
  <si>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</si>
  <si>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</si>
  <si>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</si>
  <si>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</si>
  <si>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</si>
  <si>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</si>
  <si>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</si>
  <si>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</si>
  <si>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</si>
  <si>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</si>
  <si>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</si>
  <si>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</si>
  <si>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</si>
  <si>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</si>
  <si>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</si>
  <si>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</si>
  <si>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</si>
  <si>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</si>
  <si>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</si>
  <si>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</si>
  <si>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</si>
  <si>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</si>
  <si>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</si>
  <si>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</si>
  <si>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</si>
  <si>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</si>
  <si>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</si>
  <si>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</si>
  <si>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</si>
  <si>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</si>
  <si>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</si>
  <si>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</si>
  <si>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</si>
  <si>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</si>
  <si>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</si>
  <si>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</si>
  <si>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</si>
  <si>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</si>
  <si>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</si>
  <si>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</si>
  <si>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</si>
  <si>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</si>
  <si>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</si>
  <si>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</si>
  <si>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</si>
  <si>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</si>
  <si>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</si>
  <si>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</si>
  <si>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</si>
  <si>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</si>
  <si>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</si>
  <si>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</si>
  <si>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</si>
  <si>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</si>
  <si>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</si>
  <si>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</si>
  <si>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</si>
  <si>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</si>
  <si>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</si>
  <si>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</si>
  <si>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</si>
  <si>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</si>
  <si>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</si>
  <si>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</si>
  <si>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</si>
  <si>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</si>
  <si>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</si>
  <si>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</si>
  <si>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</si>
  <si>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</si>
  <si>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</si>
  <si>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</si>
  <si>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</si>
  <si>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</si>
  <si>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</si>
  <si>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</si>
  <si>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</si>
  <si>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</si>
  <si>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</si>
  <si>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</si>
  <si>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</si>
  <si>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</si>
  <si>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</si>
  <si>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</si>
  <si>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</si>
  <si>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</si>
  <si>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</si>
  <si>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</si>
  <si>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</si>
  <si>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</si>
  <si>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</si>
  <si>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</si>
  <si>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</si>
  <si>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</si>
  <si>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</si>
  <si>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</si>
  <si>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</si>
  <si>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</si>
  <si>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</si>
  <si>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</si>
  <si>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</si>
  <si>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</si>
  <si>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</si>
  <si>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</si>
  <si>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</si>
  <si>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</si>
  <si>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</si>
  <si>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</si>
  <si>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</si>
  <si>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</si>
  <si>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</si>
  <si>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</si>
  <si>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</si>
  <si>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</si>
  <si>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</si>
  <si>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</si>
  <si>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</si>
  <si>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</si>
  <si>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</si>
  <si>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</si>
  <si>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</si>
  <si>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</si>
  <si>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</si>
  <si>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</si>
  <si>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</si>
  <si>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</si>
  <si>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</si>
  <si>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</si>
  <si>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</si>
  <si>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</si>
  <si>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</si>
  <si>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</si>
  <si>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</si>
  <si>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</si>
  <si>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</si>
  <si>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</si>
  <si>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</si>
  <si>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</si>
  <si>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</si>
  <si>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</si>
  <si>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</si>
  <si>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</si>
  <si>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</si>
  <si>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</si>
  <si>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</si>
  <si>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</si>
  <si>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</si>
  <si>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</si>
  <si>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</si>
  <si>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</si>
  <si>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</si>
  <si>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</si>
  <si>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</si>
  <si>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</si>
  <si>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</si>
  <si>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</si>
  <si>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</si>
  <si>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</si>
  <si>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</si>
  <si>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</si>
  <si>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</si>
  <si>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</si>
  <si>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</si>
  <si>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</si>
  <si>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</si>
  <si>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</si>
  <si>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</si>
  <si>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</si>
  <si>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</si>
  <si>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</si>
  <si>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</si>
  <si>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</si>
  <si>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</si>
  <si>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</si>
  <si>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</si>
  <si>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</si>
  <si>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</si>
  <si>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</si>
  <si>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</si>
  <si>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</si>
  <si>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</si>
  <si>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</si>
  <si>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</si>
  <si>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</si>
  <si>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</si>
  <si>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</si>
  <si>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</si>
  <si>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</si>
  <si>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</si>
  <si>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</si>
  <si>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</si>
  <si>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</si>
  <si>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</si>
  <si>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</si>
  <si>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</si>
  <si>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</si>
  <si>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</si>
  <si>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</si>
  <si>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</si>
  <si>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</si>
  <si>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</si>
  <si>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</si>
  <si>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</si>
  <si>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</si>
  <si>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</si>
  <si>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</si>
  <si>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</si>
  <si>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</si>
  <si>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</si>
  <si>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</si>
  <si>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</si>
  <si>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</si>
  <si>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</si>
  <si>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</si>
  <si>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</si>
  <si>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</si>
  <si>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</si>
  <si>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</si>
  <si>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</si>
  <si>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</si>
  <si>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</si>
  <si>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</si>
  <si>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</si>
  <si>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</si>
  <si>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</si>
  <si>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</si>
  <si>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</si>
  <si>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</si>
  <si>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</si>
  <si>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</si>
  <si>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</si>
  <si>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</si>
  <si>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</si>
  <si>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</si>
  <si>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</si>
  <si>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</si>
  <si>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</si>
  <si>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</si>
  <si>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</si>
  <si>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</si>
  <si>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</si>
  <si>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</si>
  <si>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</si>
  <si>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</si>
  <si>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</si>
  <si>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</si>
  <si>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</si>
  <si>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</si>
  <si>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</si>
  <si>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</si>
  <si>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</si>
  <si>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</si>
  <si>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</si>
  <si>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</si>
  <si>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</si>
  <si>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</si>
  <si>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</si>
  <si>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</si>
  <si>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</si>
  <si>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</si>
  <si>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</si>
  <si>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</si>
  <si>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</si>
  <si>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</si>
  <si>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</si>
  <si>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</si>
  <si>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</si>
  <si>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</si>
  <si>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</si>
  <si>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</si>
  <si>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</si>
  <si>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</si>
  <si>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</si>
  <si>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</si>
  <si>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</si>
  <si>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</si>
  <si>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</si>
  <si>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</si>
  <si>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</si>
  <si>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</si>
  <si>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</si>
  <si>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</si>
  <si>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</si>
  <si>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</si>
  <si>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</si>
  <si>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</si>
  <si>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</si>
  <si>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</si>
  <si>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</si>
  <si>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</si>
  <si>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</si>
  <si>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</si>
  <si>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</si>
  <si>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</si>
  <si>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</si>
  <si>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</si>
  <si>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</si>
  <si>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</si>
  <si>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</si>
  <si>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</si>
  <si>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</si>
  <si>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</si>
  <si>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</si>
  <si>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</si>
  <si>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</si>
  <si>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</si>
  <si>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</si>
  <si>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</si>
  <si>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</si>
  <si>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</si>
  <si>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</si>
  <si>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</si>
  <si>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</si>
  <si>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</si>
  <si>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</si>
  <si>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</si>
  <si>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</si>
  <si>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</si>
  <si>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</si>
  <si>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</si>
  <si>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</si>
  <si>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</si>
  <si>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</si>
  <si>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</si>
  <si>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</si>
  <si>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</si>
  <si>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</si>
  <si>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</si>
  <si>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</si>
  <si>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</si>
  <si>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</si>
  <si>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</si>
  <si>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</si>
  <si>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</si>
  <si>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</si>
  <si>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</si>
  <si>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</si>
  <si>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</si>
  <si>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</si>
  <si>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</si>
  <si>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</si>
  <si>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</si>
  <si>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</si>
  <si>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</si>
  <si>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</si>
  <si>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</si>
  <si>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</si>
  <si>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</si>
  <si>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</si>
  <si>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</si>
  <si>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</si>
  <si>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</si>
  <si>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</si>
  <si>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</si>
  <si>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</si>
  <si>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</si>
  <si>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</si>
  <si>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</si>
  <si>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</si>
  <si>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</si>
  <si>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</si>
  <si>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</si>
  <si>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</si>
  <si>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</si>
  <si>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</si>
  <si>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</si>
  <si>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</si>
  <si>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</si>
  <si>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</si>
  <si>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</si>
  <si>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</si>
  <si>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</si>
  <si>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</si>
  <si>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</si>
  <si>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</si>
  <si>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</si>
  <si>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</si>
  <si>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</si>
  <si>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</si>
  <si>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</si>
  <si>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</si>
  <si>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</si>
  <si>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</si>
  <si>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</si>
  <si>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</si>
  <si>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</si>
  <si>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</si>
  <si>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</si>
  <si>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</si>
  <si>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</si>
  <si>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</si>
  <si>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</si>
  <si>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</si>
  <si>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</si>
  <si>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</si>
  <si>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</si>
  <si>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</si>
  <si>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</si>
  <si>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</si>
  <si>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</si>
  <si>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</si>
  <si>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</si>
  <si>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</si>
  <si>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</si>
  <si>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</si>
  <si>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</si>
  <si>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</si>
  <si>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</si>
  <si>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</si>
  <si>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</si>
  <si>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</si>
  <si>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</si>
  <si>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</si>
  <si>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</si>
  <si>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</si>
  <si>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</si>
  <si>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</si>
  <si>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</si>
  <si>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</si>
  <si>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</si>
  <si>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</si>
  <si>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</si>
  <si>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</si>
  <si>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</si>
  <si>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</si>
  <si>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</si>
  <si>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</si>
  <si>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</si>
  <si>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</si>
  <si>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</si>
  <si>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</si>
  <si>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</si>
  <si>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</si>
  <si>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</si>
  <si>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</si>
  <si>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</si>
  <si>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</si>
  <si>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</si>
  <si>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</si>
  <si>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</si>
  <si>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</si>
  <si>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</si>
  <si>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</si>
  <si>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</si>
  <si>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</si>
  <si>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</si>
  <si>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</si>
  <si>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</si>
  <si>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</si>
  <si>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</si>
  <si>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</si>
  <si>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</si>
  <si>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</si>
  <si>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</si>
  <si>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</si>
  <si>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</si>
  <si>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</si>
  <si>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</si>
  <si>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</si>
  <si>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</si>
  <si>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</si>
  <si>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</si>
  <si>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</si>
  <si>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</si>
  <si>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</si>
  <si>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</si>
  <si>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</si>
  <si>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</si>
  <si>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</si>
  <si>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</si>
  <si>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</si>
  <si>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</si>
  <si>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</si>
  <si>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</si>
  <si>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</si>
  <si>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</si>
  <si>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</si>
  <si>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</si>
  <si>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</si>
  <si>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</si>
  <si>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</si>
  <si>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</si>
  <si>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</si>
  <si>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</si>
  <si>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</si>
  <si>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</si>
  <si>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</si>
  <si>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</si>
  <si>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</si>
  <si>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</si>
  <si>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</si>
  <si>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</si>
  <si>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</si>
  <si>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</si>
  <si>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</si>
  <si>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</si>
  <si>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</si>
  <si>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</si>
  <si>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</si>
  <si>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</si>
  <si>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</si>
  <si>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</si>
  <si>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</si>
  <si>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</si>
  <si>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</si>
  <si>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</si>
  <si>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</si>
  <si>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</si>
  <si>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</si>
  <si>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</si>
  <si>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</si>
  <si>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</si>
  <si>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</si>
  <si>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</si>
  <si>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</si>
  <si>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</si>
  <si>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</si>
  <si>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</si>
  <si>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</si>
  <si>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</si>
  <si>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</si>
  <si>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</si>
  <si>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</si>
  <si>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</si>
  <si>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</si>
  <si>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</si>
  <si>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</si>
  <si>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</si>
  <si>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</si>
  <si>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</si>
  <si>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</si>
  <si>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</si>
  <si>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</si>
  <si>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</si>
  <si>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</si>
  <si>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</si>
  <si>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</si>
  <si>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</si>
  <si>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</si>
  <si>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</si>
  <si>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</si>
  <si>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</si>
  <si>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</si>
  <si>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</si>
  <si>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</si>
  <si>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</si>
  <si>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</si>
  <si>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</si>
  <si>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</si>
  <si>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</si>
  <si>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</si>
  <si>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</si>
  <si>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</si>
  <si>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</si>
  <si>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</si>
  <si>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</si>
  <si>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</si>
  <si>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</si>
  <si>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</si>
  <si>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</si>
  <si>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</si>
  <si>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</si>
  <si>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</si>
  <si>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</si>
  <si>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</si>
  <si>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</si>
  <si>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</si>
  <si>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</si>
  <si>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</si>
  <si>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</si>
  <si>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</si>
  <si>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</si>
  <si>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</si>
  <si>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</si>
  <si>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</si>
  <si>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</si>
  <si>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</si>
  <si>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</si>
  <si>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</si>
  <si>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</si>
  <si>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</si>
  <si>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</si>
  <si>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</si>
  <si>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</si>
  <si>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</si>
  <si>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</si>
  <si>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</si>
  <si>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</si>
  <si>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</si>
  <si>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</si>
  <si>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</si>
  <si>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</si>
  <si>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</si>
  <si>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</si>
  <si>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</si>
  <si>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</si>
  <si>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</si>
  <si>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</si>
  <si>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</si>
  <si>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</si>
  <si>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</si>
  <si>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</si>
  <si>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</si>
  <si>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</si>
  <si>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</si>
  <si>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</si>
  <si>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</si>
  <si>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</si>
  <si>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</si>
  <si>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</si>
  <si>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</si>
  <si>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</si>
  <si>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</si>
  <si>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</si>
  <si>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</si>
  <si>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</si>
  <si>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</si>
  <si>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</si>
  <si>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</si>
  <si>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</si>
  <si>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</si>
  <si>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</si>
  <si>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</si>
  <si>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</si>
  <si>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</si>
  <si>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</si>
  <si>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</si>
  <si>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</si>
  <si>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</si>
  <si>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</si>
  <si>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</si>
  <si>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</si>
  <si>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</si>
  <si>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</si>
  <si>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</si>
  <si>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</si>
  <si>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</si>
  <si>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</si>
  <si>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</si>
  <si>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</si>
  <si>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</si>
  <si>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</si>
  <si>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</si>
  <si>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</si>
  <si>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</si>
  <si>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</si>
  <si>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</si>
  <si>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</si>
  <si>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</si>
  <si>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</si>
  <si>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</si>
  <si>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</si>
  <si>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</si>
  <si>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</si>
  <si>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</si>
  <si>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</si>
  <si>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</si>
  <si>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</si>
  <si>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</si>
  <si>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</si>
  <si>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</si>
  <si>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</si>
  <si>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</si>
  <si>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</si>
  <si>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</si>
  <si>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</si>
  <si>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</si>
  <si>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</si>
  <si>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</si>
  <si>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</si>
  <si>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</si>
  <si>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</si>
  <si>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</si>
  <si>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</si>
  <si>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</si>
  <si>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</si>
  <si>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</si>
  <si>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</si>
  <si>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</si>
  <si>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</si>
  <si>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</si>
  <si>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</si>
  <si>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</si>
  <si>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</si>
  <si>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</si>
  <si>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</si>
  <si>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</si>
  <si>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</si>
  <si>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</si>
  <si>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</si>
  <si>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</si>
  <si>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</si>
  <si>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</si>
  <si>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</si>
  <si>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</si>
  <si>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</si>
  <si>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</si>
  <si>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</si>
  <si>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</si>
  <si>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</si>
  <si>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</si>
  <si>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</si>
  <si>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</si>
  <si>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</si>
  <si>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</si>
  <si>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</si>
  <si>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</si>
  <si>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</si>
  <si>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</si>
  <si>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</si>
  <si>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</si>
  <si>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</si>
  <si>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</si>
  <si>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</si>
  <si>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</si>
  <si>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</si>
  <si>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</si>
  <si>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</si>
  <si>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</si>
  <si>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</si>
  <si>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</si>
  <si>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</si>
  <si>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</si>
  <si>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</si>
  <si>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</si>
  <si>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</si>
  <si>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</si>
  <si>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</si>
  <si>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</si>
  <si>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</si>
  <si>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</si>
  <si>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</si>
  <si>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</si>
  <si>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</si>
  <si>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</si>
  <si>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</si>
  <si>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</si>
  <si>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</si>
  <si>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</si>
  <si>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</si>
  <si>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</si>
  <si>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</si>
  <si>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</si>
  <si>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</si>
  <si>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</si>
  <si>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</si>
  <si>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</si>
  <si>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</si>
  <si>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</si>
  <si>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</si>
  <si>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</si>
  <si>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</si>
  <si>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</si>
  <si>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</si>
  <si>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</si>
  <si>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</si>
  <si>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</si>
  <si>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</si>
  <si>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</si>
  <si>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</si>
  <si>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</si>
  <si>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</si>
  <si>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</si>
  <si>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</si>
  <si>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</si>
  <si>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</si>
  <si>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</si>
  <si>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</si>
  <si>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</si>
  <si>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</si>
  <si>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</si>
  <si>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</si>
  <si>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</si>
  <si>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</si>
  <si>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</si>
  <si>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</si>
  <si>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</si>
  <si>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</si>
  <si>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</si>
  <si>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</si>
  <si>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</si>
  <si>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</si>
  <si>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</si>
  <si>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</si>
  <si>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</si>
  <si>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</si>
  <si>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</si>
  <si>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</si>
  <si>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</si>
  <si>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</si>
  <si>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</si>
  <si>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</si>
  <si>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</si>
  <si>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</si>
  <si>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</si>
  <si>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</si>
  <si>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</si>
  <si>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</si>
  <si>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</si>
  <si>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</si>
  <si>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</si>
  <si>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</si>
  <si>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</si>
  <si>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</si>
  <si>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</si>
  <si>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</si>
  <si>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</si>
  <si>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</si>
  <si>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</si>
  <si>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</si>
  <si>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</si>
  <si>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</si>
  <si>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</si>
  <si>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</si>
  <si>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</si>
  <si>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</si>
  <si>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</si>
  <si>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</si>
  <si>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</si>
  <si>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</si>
  <si>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</si>
  <si>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</si>
  <si>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</si>
  <si>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</si>
  <si>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</si>
  <si>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</si>
  <si>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</si>
  <si>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</si>
  <si>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</si>
  <si>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</si>
  <si>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</si>
  <si>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</si>
  <si>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</si>
  <si>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</si>
  <si>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</si>
  <si>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</si>
  <si>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</si>
  <si>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</si>
  <si>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</si>
  <si>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</si>
  <si>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</si>
  <si>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</si>
  <si>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</si>
  <si>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</si>
  <si>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</si>
  <si>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</si>
  <si>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</si>
  <si>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</si>
  <si>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</si>
  <si>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</si>
  <si>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</si>
  <si>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</si>
  <si>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</si>
  <si>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</si>
  <si>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</si>
  <si>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</si>
  <si>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</si>
  <si>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</si>
  <si>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</si>
  <si>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</si>
  <si>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</si>
  <si>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</si>
  <si>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</si>
  <si>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</si>
  <si>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</si>
  <si>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</si>
  <si>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</si>
  <si>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</si>
  <si>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</si>
  <si>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</si>
  <si>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</si>
  <si>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</si>
  <si>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</si>
  <si>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</si>
  <si>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</si>
  <si>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</si>
  <si>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</si>
  <si>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</si>
  <si>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</si>
  <si>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</si>
  <si>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</si>
  <si>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</si>
  <si>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</si>
  <si>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</si>
  <si>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</si>
  <si>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</si>
  <si>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</si>
  <si>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</si>
  <si>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</si>
  <si>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</si>
  <si>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</si>
  <si>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</si>
  <si>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</si>
  <si>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</si>
  <si>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</si>
  <si>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</si>
  <si>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</si>
  <si>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</si>
  <si>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</si>
  <si>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</si>
  <si>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</si>
  <si>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</si>
  <si>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</si>
  <si>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</si>
  <si>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</si>
  <si>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</si>
  <si>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</si>
  <si>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</si>
  <si>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</si>
  <si>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</si>
  <si>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</si>
  <si>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</si>
  <si>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</si>
  <si>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</si>
  <si>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</si>
  <si>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</si>
  <si>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</si>
  <si>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</si>
  <si>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</si>
  <si>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</si>
  <si>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</si>
  <si>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</si>
  <si>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</si>
  <si>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</si>
  <si>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</si>
  <si>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</si>
  <si>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</si>
  <si>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</si>
  <si>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</si>
  <si>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</si>
  <si>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</si>
  <si>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</si>
  <si>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</si>
  <si>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</si>
  <si>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</si>
  <si>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</si>
  <si>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</si>
  <si>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</si>
  <si>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</si>
  <si>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</si>
  <si>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</si>
  <si>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</si>
  <si>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</si>
  <si>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</si>
  <si>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</si>
  <si>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</si>
  <si>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</si>
  <si>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</si>
  <si>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</si>
  <si>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</si>
  <si>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</si>
  <si>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</si>
  <si>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</si>
  <si>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</si>
  <si>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</si>
  <si>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</si>
  <si>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</si>
  <si>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</si>
  <si>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</si>
  <si>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</si>
  <si>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</si>
  <si>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</si>
  <si>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</si>
  <si>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</si>
  <si>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</si>
  <si>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</si>
  <si>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</si>
  <si>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</si>
  <si>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</si>
  <si>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</si>
  <si>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</si>
  <si>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</si>
  <si>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</si>
  <si>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</si>
  <si>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</si>
  <si>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</si>
  <si>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</si>
  <si>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</si>
  <si>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</si>
  <si>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</si>
  <si>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</si>
  <si>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</si>
  <si>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</si>
  <si>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</si>
  <si>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</si>
  <si>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</si>
  <si>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</si>
  <si>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</si>
  <si>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</si>
  <si>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</si>
  <si>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</si>
  <si>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</si>
  <si>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</si>
  <si>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</si>
  <si>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</si>
  <si>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</si>
  <si>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</si>
  <si>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</si>
  <si>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</si>
  <si>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</si>
  <si>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</si>
  <si>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</si>
  <si>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</si>
  <si>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</si>
  <si>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</si>
  <si>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</si>
  <si>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</si>
  <si>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</si>
  <si>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</si>
  <si>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</si>
  <si>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</si>
  <si>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</si>
  <si>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</si>
  <si>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</si>
  <si>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</si>
  <si>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</si>
  <si>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</si>
  <si>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</si>
  <si>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</si>
  <si>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</si>
  <si>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</si>
  <si>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</si>
  <si>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</si>
  <si>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</si>
  <si>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</si>
  <si>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</si>
  <si>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</si>
  <si>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</si>
  <si>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</si>
  <si>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</si>
  <si>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</si>
  <si>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</si>
  <si>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</si>
  <si>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</si>
  <si>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</si>
  <si>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</si>
  <si>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</si>
  <si>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</si>
  <si>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</si>
  <si>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</si>
  <si>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</si>
  <si>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</si>
  <si>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</si>
  <si>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</si>
  <si>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</si>
  <si>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</si>
  <si>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</si>
  <si>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</si>
  <si>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</si>
  <si>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</si>
  <si>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</si>
  <si>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</si>
  <si>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</si>
  <si>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</si>
  <si>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</si>
  <si>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</si>
  <si>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</si>
  <si>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</si>
  <si>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</si>
  <si>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</si>
  <si>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</si>
  <si>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</si>
  <si>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</si>
  <si>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</si>
  <si>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</si>
  <si>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</si>
  <si>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</si>
  <si>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</si>
  <si>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</si>
  <si>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</si>
  <si>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</si>
  <si>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</si>
  <si>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</si>
  <si>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</si>
  <si>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</si>
  <si>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</si>
  <si>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</si>
  <si>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</si>
  <si>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</si>
  <si>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</si>
  <si>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</si>
  <si>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</si>
  <si>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</si>
  <si>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</si>
  <si>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</si>
  <si>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</si>
  <si>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</si>
  <si>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</si>
  <si>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</si>
  <si>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</si>
  <si>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</si>
  <si>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</si>
  <si>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</si>
  <si>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</si>
  <si>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</si>
  <si>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</si>
  <si>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</si>
  <si>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</si>
  <si>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</si>
  <si>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</si>
  <si>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</si>
  <si>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</si>
  <si>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</si>
  <si>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</si>
  <si>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</si>
  <si>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</si>
  <si>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</si>
  <si>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</si>
  <si>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</si>
  <si>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</si>
  <si>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</si>
  <si>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</si>
  <si>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</si>
  <si>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</si>
  <si>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</si>
  <si>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</si>
  <si>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</si>
  <si>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</si>
  <si>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</si>
  <si>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</si>
  <si>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</si>
  <si>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</si>
  <si>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</si>
  <si>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</si>
  <si>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</si>
  <si>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</si>
  <si>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</si>
  <si>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</si>
  <si>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</si>
  <si>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</si>
  <si>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</si>
  <si>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</si>
  <si>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</si>
  <si>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</si>
  <si>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</si>
  <si>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</si>
  <si>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</si>
  <si>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</si>
  <si>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</si>
  <si>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</si>
  <si>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</si>
  <si>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</si>
  <si>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</si>
  <si>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</si>
  <si>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</si>
  <si>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</si>
  <si>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</si>
  <si>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</si>
  <si>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</si>
  <si>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</si>
  <si>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</si>
  <si>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</si>
  <si>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</si>
  <si>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</si>
  <si>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</si>
  <si>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</si>
  <si>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</si>
  <si>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</si>
  <si>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</si>
  <si>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</si>
  <si>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</si>
  <si>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</si>
  <si>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</si>
  <si>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</si>
  <si>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</si>
  <si>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</si>
  <si>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</si>
  <si>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</si>
  <si>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</si>
  <si>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</si>
  <si>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</si>
  <si>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</si>
  <si>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</si>
  <si>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</si>
  <si>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</si>
  <si>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</si>
  <si>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</si>
  <si>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</si>
  <si>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</si>
  <si>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</si>
  <si>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</si>
  <si>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</si>
  <si>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</si>
  <si>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</si>
  <si>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</si>
  <si>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</si>
  <si>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</si>
  <si>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</si>
  <si>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</si>
  <si>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</si>
  <si>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</si>
  <si>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</si>
  <si>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</si>
  <si>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</si>
  <si>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</si>
  <si>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</si>
  <si>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</si>
  <si>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</si>
  <si>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</si>
  <si>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</si>
  <si>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</si>
  <si>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</si>
  <si>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</si>
  <si>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</si>
  <si>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</si>
  <si>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</si>
  <si>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</si>
  <si>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</si>
  <si>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</si>
  <si>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</si>
  <si>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</si>
  <si>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</si>
  <si>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</si>
  <si>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</si>
  <si>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</si>
  <si>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</si>
  <si>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</si>
  <si>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</si>
  <si>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</si>
  <si>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</si>
  <si>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</si>
  <si>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</si>
  <si>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</si>
  <si>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</si>
  <si>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</si>
  <si>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</si>
  <si>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</si>
  <si>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</si>
  <si>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</si>
  <si>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</si>
  <si>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</si>
  <si>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</si>
  <si>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</si>
  <si>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</si>
  <si>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</si>
  <si>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</si>
  <si>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</si>
  <si>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</si>
  <si>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</si>
  <si>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</si>
  <si>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</si>
  <si>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</si>
  <si>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</si>
  <si>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</si>
  <si>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</si>
  <si>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</si>
  <si>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</si>
  <si>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</si>
  <si>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</si>
  <si>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</si>
  <si>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</si>
  <si>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</si>
  <si>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</si>
  <si>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</si>
  <si>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</si>
  <si>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</si>
  <si>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</si>
  <si>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</si>
  <si>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</si>
  <si>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</si>
  <si>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</si>
  <si>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</si>
  <si>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</si>
  <si>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</si>
  <si>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</si>
  <si>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</si>
  <si>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</si>
  <si>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</si>
  <si>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</si>
  <si>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</si>
  <si>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</si>
  <si>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</si>
  <si>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</si>
  <si>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</si>
  <si>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</si>
  <si>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</si>
  <si>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</si>
  <si>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</si>
  <si>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</si>
  <si>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</si>
  <si>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</si>
  <si>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</si>
  <si>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</si>
  <si>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</si>
  <si>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</si>
  <si>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</si>
  <si>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</si>
  <si>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</si>
  <si>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</si>
  <si>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</si>
  <si>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</si>
  <si>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</si>
  <si>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</si>
  <si>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</si>
  <si>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</si>
  <si>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</si>
  <si>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</si>
  <si>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</si>
  <si>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</si>
  <si>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</si>
  <si>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</si>
  <si>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</si>
  <si>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</si>
  <si>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</si>
  <si>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</si>
  <si>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</si>
  <si>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</si>
  <si>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</si>
  <si>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</si>
  <si>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</si>
  <si>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</si>
  <si>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</si>
  <si>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</si>
  <si>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</si>
  <si>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</si>
  <si>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</si>
  <si>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</si>
  <si>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</si>
  <si>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</si>
  <si>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</si>
  <si>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</si>
  <si>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</si>
  <si>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</si>
  <si>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</si>
  <si>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</si>
  <si>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</si>
  <si>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</si>
  <si>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</si>
  <si>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</si>
  <si>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</si>
  <si>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</si>
  <si>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</si>
  <si>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</si>
  <si>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</si>
  <si>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</si>
  <si>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</si>
  <si>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</si>
  <si>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</si>
  <si>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</si>
  <si>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</si>
  <si>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</si>
  <si>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</si>
  <si>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</si>
  <si>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</si>
  <si>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</si>
  <si>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</si>
  <si>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</si>
  <si>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</si>
  <si>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</si>
  <si>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</si>
  <si>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</si>
  <si>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</si>
  <si>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</si>
  <si>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</si>
  <si>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</si>
  <si>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</si>
  <si>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</si>
  <si>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</si>
  <si>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</si>
  <si>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</si>
  <si>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</si>
  <si>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</si>
  <si>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</si>
  <si>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</si>
  <si>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</si>
  <si>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</si>
  <si>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</si>
  <si>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</si>
  <si>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</si>
  <si>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</si>
  <si>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</si>
  <si>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</si>
  <si>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</si>
  <si>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</si>
  <si>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</si>
  <si>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</si>
  <si>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</si>
  <si>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</si>
  <si>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</si>
  <si>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</si>
  <si>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</si>
  <si>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</si>
  <si>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</si>
  <si>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</si>
  <si>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</si>
  <si>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</si>
  <si>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</si>
  <si>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</si>
  <si>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</si>
  <si>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</si>
  <si>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</si>
  <si>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</si>
  <si>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</si>
  <si>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</si>
  <si>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</si>
  <si>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</si>
  <si>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</si>
  <si>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</si>
  <si>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</si>
  <si>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</si>
  <si>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</si>
  <si>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</si>
  <si>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</si>
  <si>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</si>
  <si>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</si>
  <si>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</si>
  <si>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</si>
  <si>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</si>
  <si>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</si>
  <si>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</si>
  <si>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</si>
  <si>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</si>
  <si>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</si>
  <si>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</si>
  <si>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</si>
  <si>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</si>
  <si>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</si>
  <si>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</si>
  <si>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</si>
  <si>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</si>
  <si>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</si>
  <si>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</si>
  <si>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</si>
  <si>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</si>
  <si>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</si>
  <si>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</si>
  <si>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</si>
  <si>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</si>
  <si>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</si>
  <si>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</si>
  <si>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</si>
  <si>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</si>
  <si>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</si>
  <si>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</si>
  <si>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</si>
  <si>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</si>
  <si>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</si>
  <si>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</si>
  <si>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</si>
  <si>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</si>
  <si>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</si>
  <si>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</si>
  <si>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</si>
  <si>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</si>
  <si>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</si>
  <si>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</si>
  <si>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</si>
  <si>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</si>
  <si>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</si>
  <si>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</si>
  <si>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</si>
  <si>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</si>
  <si>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</si>
  <si>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</si>
  <si>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</si>
  <si>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</si>
  <si>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</si>
  <si>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</si>
  <si>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</si>
  <si>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</si>
  <si>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</si>
  <si>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</si>
  <si>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</si>
  <si>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</si>
  <si>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</si>
  <si>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</si>
  <si>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</si>
  <si>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</si>
  <si>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</si>
  <si>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</si>
  <si>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</si>
  <si>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</si>
  <si>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</si>
  <si>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</si>
  <si>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</si>
  <si>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</si>
  <si>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</si>
  <si>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</si>
  <si>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</si>
  <si>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</si>
  <si>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</si>
  <si>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</si>
  <si>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</si>
  <si>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</si>
  <si>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</si>
  <si>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</si>
  <si>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</si>
  <si>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</si>
  <si>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</si>
  <si>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</si>
  <si>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</si>
  <si>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</si>
  <si>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</si>
  <si>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</si>
  <si>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</si>
  <si>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</si>
  <si>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</si>
  <si>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</si>
  <si>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</si>
  <si>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</si>
  <si>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</si>
  <si>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</si>
  <si>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</si>
  <si>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</si>
  <si>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</si>
  <si>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</si>
  <si>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</si>
  <si>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</si>
  <si>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</si>
  <si>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</si>
  <si>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</si>
  <si>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</si>
  <si>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</si>
  <si>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</si>
  <si>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</si>
  <si>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</si>
  <si>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</si>
  <si>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</si>
  <si>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</si>
  <si>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</si>
  <si>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</si>
  <si>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</si>
  <si>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</si>
  <si>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</si>
  <si>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</si>
  <si>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</si>
  <si>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</si>
  <si>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</si>
  <si>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</si>
  <si>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</si>
  <si>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</si>
  <si>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</si>
  <si>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</si>
  <si>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</si>
  <si>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</si>
  <si>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</si>
  <si>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</si>
  <si>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</si>
  <si>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</si>
  <si>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</si>
  <si>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</si>
  <si>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</si>
  <si>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</si>
  <si>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</si>
  <si>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</si>
  <si>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</si>
  <si>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</si>
  <si>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</si>
  <si>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</si>
  <si>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</si>
  <si>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</si>
  <si>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</si>
  <si>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</si>
  <si>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</si>
  <si>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</si>
  <si>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</si>
  <si>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</si>
  <si>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</si>
  <si>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</si>
  <si>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</si>
  <si>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</si>
  <si>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</si>
  <si>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</si>
  <si>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</si>
  <si>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</si>
  <si>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</si>
  <si>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</si>
  <si>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</si>
  <si>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</si>
  <si>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</si>
  <si>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</si>
  <si>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</si>
  <si>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</si>
  <si>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</si>
  <si>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</si>
  <si>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</si>
  <si>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</si>
  <si>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</si>
  <si>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</si>
  <si>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</si>
  <si>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</si>
  <si>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</si>
  <si>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</si>
  <si>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</si>
  <si>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</si>
  <si>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</si>
  <si>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</si>
  <si>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</si>
  <si>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</si>
  <si>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</si>
  <si>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</si>
  <si>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</si>
  <si>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</si>
  <si>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</si>
  <si>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</si>
  <si>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</si>
  <si>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</si>
  <si>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</si>
  <si>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</si>
  <si>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</si>
  <si>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</si>
  <si>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</si>
  <si>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</si>
  <si>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</si>
  <si>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</si>
  <si>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</si>
  <si>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</si>
  <si>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</si>
  <si>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</si>
  <si>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</si>
  <si>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</si>
  <si>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</si>
  <si>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</si>
  <si>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</si>
  <si>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</si>
  <si>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</si>
  <si>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</si>
  <si>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</si>
  <si>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</si>
  <si>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</si>
  <si>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</si>
  <si>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</si>
  <si>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</si>
  <si>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</si>
  <si>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</si>
  <si>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</si>
  <si>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</si>
  <si>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</si>
  <si>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</si>
  <si>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</si>
  <si>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</si>
  <si>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</si>
  <si>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</si>
  <si>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</si>
  <si>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</si>
  <si>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</si>
  <si>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</si>
  <si>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</si>
  <si>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</si>
  <si>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</si>
  <si>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</si>
  <si>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</si>
  <si>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</si>
  <si>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</si>
  <si>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</si>
  <si>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</si>
  <si>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</si>
  <si>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</si>
  <si>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</si>
  <si>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</si>
  <si>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</si>
  <si>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</si>
  <si>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</si>
  <si>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</si>
  <si>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</si>
  <si>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</si>
  <si>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</si>
  <si>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</si>
  <si>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</si>
  <si>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</si>
  <si>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</si>
  <si>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</si>
  <si>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</si>
  <si>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</si>
  <si>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</si>
  <si>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</si>
  <si>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</si>
  <si>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</si>
  <si>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</si>
  <si>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</si>
  <si>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</si>
  <si>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</si>
  <si>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</si>
  <si>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</si>
  <si>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</si>
  <si>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</si>
  <si>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</si>
  <si>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</si>
  <si>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</si>
  <si>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</si>
  <si>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</si>
  <si>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</si>
  <si>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</si>
  <si>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</si>
  <si>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</si>
  <si>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</si>
  <si>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</si>
  <si>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</si>
  <si>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</si>
  <si>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</si>
  <si>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</si>
  <si>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</si>
  <si>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</si>
  <si>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</si>
  <si>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</si>
  <si>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</si>
  <si>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</si>
  <si>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</si>
  <si>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</si>
  <si>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</si>
  <si>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</si>
  <si>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</si>
  <si>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</si>
  <si>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</si>
  <si>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</si>
  <si>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</si>
  <si>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</si>
  <si>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</si>
  <si>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</si>
  <si>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</si>
  <si>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</si>
  <si>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</si>
  <si>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</si>
  <si>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</si>
  <si>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</si>
  <si>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</si>
  <si>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</si>
  <si>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</si>
  <si>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</si>
  <si>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</si>
  <si>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</si>
  <si>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</si>
  <si>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</si>
  <si>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</si>
  <si>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</si>
  <si>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</si>
  <si>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</si>
  <si>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</si>
  <si>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</si>
  <si>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</si>
  <si>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</si>
  <si>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</si>
  <si>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</si>
  <si>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</si>
  <si>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</si>
  <si>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</si>
  <si>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</si>
  <si>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</si>
  <si>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</si>
  <si>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</si>
  <si>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</si>
  <si>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</si>
  <si>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</si>
  <si>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</si>
  <si>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</si>
  <si>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</si>
  <si>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</si>
  <si>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</si>
  <si>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</si>
  <si>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</si>
  <si>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</si>
  <si>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</si>
  <si>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</si>
  <si>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</si>
  <si>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</si>
  <si>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</si>
  <si>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</si>
  <si>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</si>
  <si>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</si>
  <si>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</si>
  <si>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</si>
  <si>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</si>
  <si>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</si>
  <si>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</si>
  <si>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</si>
  <si>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</si>
  <si>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</si>
  <si>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</si>
  <si>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</si>
  <si>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</si>
  <si>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</si>
  <si>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</si>
  <si>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</si>
  <si>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</si>
  <si>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</si>
  <si>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</si>
  <si>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</si>
  <si>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</si>
  <si>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</si>
  <si>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</si>
  <si>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</si>
  <si>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</si>
  <si>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</si>
  <si>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</si>
  <si>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</si>
  <si>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</si>
  <si>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</si>
  <si>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</si>
  <si>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</si>
  <si>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</si>
  <si>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</si>
  <si>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</si>
  <si>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</si>
  <si>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</si>
  <si>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</si>
  <si>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</si>
  <si>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</si>
  <si>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</si>
  <si>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</si>
  <si>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</si>
  <si>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</si>
  <si>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</si>
  <si>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</si>
  <si>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</si>
  <si>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</si>
  <si>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</si>
  <si>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</si>
  <si>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</si>
  <si>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</si>
  <si>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</si>
  <si>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</si>
  <si>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</si>
  <si>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</si>
  <si>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</si>
  <si>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</si>
  <si>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</si>
  <si>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</si>
  <si>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</si>
  <si>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</si>
  <si>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</si>
  <si>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</si>
  <si>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</si>
  <si>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</si>
  <si>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</si>
  <si>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</si>
  <si>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</si>
  <si>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</si>
  <si>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</si>
  <si>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</si>
  <si>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</si>
  <si>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</si>
  <si>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</si>
  <si>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</si>
  <si>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</si>
  <si>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</si>
  <si>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</si>
  <si>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</si>
  <si>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</si>
  <si>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</si>
  <si>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</si>
  <si>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</si>
  <si>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</si>
  <si>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</si>
  <si>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</si>
  <si>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</si>
  <si>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</si>
  <si>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</si>
  <si>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</si>
  <si>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</si>
  <si>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</si>
  <si>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</si>
  <si>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</si>
  <si>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</si>
  <si>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</si>
  <si>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</si>
  <si>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</si>
  <si>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</si>
  <si>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</si>
  <si>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</si>
  <si>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</si>
  <si>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</si>
  <si>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</si>
  <si>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</si>
  <si>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</si>
  <si>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</si>
  <si>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</si>
  <si>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</si>
  <si>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</si>
  <si>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</si>
  <si>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</si>
  <si>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</si>
  <si>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</si>
  <si>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</si>
  <si>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</si>
  <si>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</si>
  <si>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</si>
  <si>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</si>
  <si>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</si>
  <si>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</si>
  <si>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</si>
  <si>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</si>
  <si>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</si>
  <si>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</si>
  <si>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</si>
  <si>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</si>
  <si>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</si>
  <si>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</si>
  <si>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</si>
  <si>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</si>
  <si>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</si>
  <si>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</si>
  <si>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</si>
  <si>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</si>
  <si>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</si>
  <si>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</si>
  <si>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</si>
  <si>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</si>
  <si>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</si>
  <si>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</si>
  <si>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</si>
  <si>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</si>
  <si>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</si>
  <si>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</si>
  <si>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</si>
  <si>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</si>
  <si>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</si>
  <si>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</si>
  <si>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</si>
  <si>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</si>
  <si>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</si>
  <si>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</si>
  <si>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</si>
  <si>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</si>
  <si>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</si>
  <si>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</si>
  <si>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</si>
  <si>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</si>
  <si>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</si>
  <si>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</si>
  <si>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</si>
  <si>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</si>
  <si>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</si>
  <si>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</si>
  <si>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</si>
  <si>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</si>
  <si>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</si>
  <si>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</si>
  <si>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</si>
  <si>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</si>
  <si>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</si>
  <si>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</si>
  <si>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</si>
  <si>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</si>
  <si>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</si>
  <si>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</si>
  <si>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</si>
  <si>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</si>
  <si>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</si>
  <si>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</si>
  <si>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</si>
  <si>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</si>
  <si>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</si>
  <si>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</si>
  <si>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</si>
  <si>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</si>
  <si>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</si>
  <si>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</si>
  <si>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</si>
  <si>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</si>
  <si>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</si>
  <si>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</si>
  <si>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</si>
  <si>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</si>
  <si>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</si>
  <si>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</si>
  <si>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</si>
  <si>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</si>
  <si>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</si>
  <si>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</si>
  <si>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</si>
  <si>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</si>
  <si>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</si>
  <si>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</si>
  <si>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</si>
  <si>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</si>
  <si>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</si>
  <si>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</si>
  <si>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</si>
  <si>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</si>
  <si>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</si>
  <si>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</si>
  <si>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</si>
  <si>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</si>
  <si>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</si>
  <si>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</si>
  <si>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</si>
  <si>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</si>
  <si>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</si>
  <si>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</si>
  <si>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</si>
  <si>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</si>
  <si>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</si>
  <si>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</si>
  <si>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</si>
  <si>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</si>
  <si>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</si>
  <si>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</si>
  <si>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</si>
  <si>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</si>
  <si>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</si>
  <si>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</si>
  <si>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</si>
  <si>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</si>
  <si>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</si>
  <si>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</si>
  <si>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</si>
  <si>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</si>
  <si>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</si>
  <si>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</si>
  <si>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</si>
  <si>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</si>
  <si>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</si>
  <si>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</si>
  <si>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</si>
  <si>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</si>
  <si>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</si>
  <si>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</si>
  <si>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</si>
  <si>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</si>
  <si>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</si>
  <si>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</si>
  <si>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</si>
  <si>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</si>
  <si>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</si>
  <si>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</si>
  <si>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</si>
  <si>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</si>
  <si>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</si>
  <si>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</si>
  <si>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</si>
  <si>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</si>
  <si>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</si>
  <si>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</si>
  <si>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</si>
  <si>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</si>
  <si>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</si>
  <si>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</si>
  <si>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</si>
  <si>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</si>
  <si>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</si>
  <si>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</si>
  <si>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</si>
  <si>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</si>
  <si>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</si>
  <si>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</si>
  <si>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</si>
  <si>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</si>
  <si>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</si>
  <si>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</si>
  <si>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</si>
  <si>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</si>
  <si>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</si>
  <si>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</si>
  <si>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</si>
  <si>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</si>
  <si>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</si>
  <si>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</si>
  <si>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</si>
  <si>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</si>
  <si>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</si>
  <si>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</si>
  <si>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</si>
  <si>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</si>
  <si>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</si>
  <si>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</si>
  <si>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</si>
  <si>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</si>
  <si>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</si>
  <si>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</si>
  <si>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</si>
  <si>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</si>
  <si>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</si>
  <si>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</si>
  <si>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</si>
  <si>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</si>
  <si>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</si>
  <si>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</si>
  <si>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</si>
  <si>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</si>
  <si>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</si>
  <si>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</si>
  <si>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</si>
  <si>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</si>
  <si>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</si>
  <si>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</si>
  <si>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</si>
  <si>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</si>
  <si>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</si>
  <si>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</si>
  <si>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</si>
  <si>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</si>
  <si>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</si>
  <si>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</si>
  <si>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</si>
  <si>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</si>
  <si>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</si>
  <si>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</si>
  <si>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</si>
  <si>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</si>
  <si>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</si>
  <si>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</si>
  <si>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</si>
  <si>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</si>
  <si>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</si>
  <si>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</si>
  <si>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</si>
  <si>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</si>
  <si>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</si>
  <si>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</si>
  <si>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</si>
  <si>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</si>
  <si>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</si>
  <si>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</si>
  <si>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</si>
  <si>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</si>
  <si>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</si>
  <si>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</si>
  <si>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</si>
  <si>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</si>
  <si>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</si>
  <si>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</si>
  <si>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</si>
  <si>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</si>
  <si>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</si>
  <si>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</si>
  <si>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</si>
  <si>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</si>
  <si>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</si>
  <si>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</si>
  <si>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</si>
  <si>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</si>
  <si>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</si>
  <si>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</si>
  <si>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</si>
  <si>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</si>
  <si>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</si>
  <si>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</si>
  <si>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</si>
  <si>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</si>
  <si>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</si>
  <si>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</si>
  <si>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</si>
  <si>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</si>
  <si>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</si>
  <si>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</si>
  <si>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</si>
  <si>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</si>
  <si>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</si>
  <si>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</si>
  <si>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</si>
  <si>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</si>
  <si>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</si>
  <si>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</si>
  <si>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</si>
  <si>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</si>
  <si>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</si>
  <si>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</si>
  <si>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</si>
  <si>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</si>
  <si>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</si>
  <si>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</si>
  <si>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</si>
  <si>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</si>
  <si>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</si>
  <si>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</si>
  <si>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</si>
  <si>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</si>
  <si>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</si>
  <si>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</si>
  <si>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</si>
  <si>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</si>
  <si>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</si>
  <si>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</si>
  <si>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</si>
  <si>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</si>
  <si>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</si>
  <si>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</si>
  <si>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</si>
  <si>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</si>
  <si>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</si>
  <si>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</si>
  <si>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</si>
  <si>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</si>
  <si>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</si>
  <si>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</si>
  <si>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</si>
  <si>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</si>
  <si>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</si>
  <si>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</si>
  <si>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</si>
  <si>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</si>
  <si>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</si>
  <si>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</si>
  <si>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</si>
  <si>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</si>
  <si>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</si>
  <si>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</si>
  <si>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</si>
  <si>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</si>
  <si>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</si>
  <si>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</si>
  <si>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</si>
  <si>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</si>
  <si>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</si>
  <si>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</si>
  <si>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</si>
  <si>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</si>
  <si>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</si>
  <si>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</si>
  <si>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</si>
  <si>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</si>
  <si>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</si>
  <si>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</si>
  <si>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</si>
  <si>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</si>
  <si>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</si>
  <si>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</si>
  <si>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</si>
  <si>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</si>
  <si>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</si>
  <si>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</si>
  <si>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</si>
  <si>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</si>
  <si>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</si>
  <si>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</si>
  <si>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</si>
  <si>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</si>
  <si>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</si>
  <si>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</si>
  <si>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</si>
  <si>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</si>
  <si>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</si>
  <si>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</si>
  <si>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</si>
  <si>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</si>
  <si>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</si>
  <si>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</si>
  <si>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</si>
  <si>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</si>
  <si>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</si>
  <si>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</si>
  <si>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</si>
  <si>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</si>
  <si>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</si>
  <si>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</si>
  <si>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</si>
  <si>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</si>
  <si>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</si>
  <si>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</si>
  <si>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</si>
  <si>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</si>
  <si>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</si>
  <si>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</si>
  <si>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</si>
  <si>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</si>
  <si>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</si>
  <si>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</si>
  <si>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</si>
  <si>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</si>
  <si>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</si>
  <si>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</si>
  <si>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</si>
  <si>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</si>
  <si>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</si>
  <si>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</si>
  <si>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</si>
  <si>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</si>
  <si>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</si>
  <si>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</si>
  <si>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</si>
  <si>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</si>
  <si>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</si>
  <si>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</si>
  <si>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</si>
  <si>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</si>
  <si>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</si>
  <si>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</si>
  <si>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</si>
  <si>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</si>
  <si>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</si>
  <si>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</si>
  <si>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</si>
  <si>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</si>
  <si>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</si>
  <si>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</si>
  <si>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</si>
  <si>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</si>
  <si>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</si>
  <si>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</si>
  <si>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</si>
  <si>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</si>
  <si>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</si>
  <si>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</si>
  <si>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</si>
  <si>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</si>
  <si>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</si>
  <si>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</si>
  <si>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</si>
  <si>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</si>
  <si>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</si>
  <si>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</si>
  <si>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</si>
  <si>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</si>
  <si>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</si>
  <si>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</si>
  <si>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</si>
  <si>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</si>
  <si>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</si>
  <si>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</si>
  <si>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</si>
  <si>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</si>
  <si>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</si>
  <si>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</si>
  <si>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</si>
  <si>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</si>
  <si>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</si>
  <si>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</si>
  <si>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</si>
  <si>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</si>
  <si>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</si>
  <si>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</si>
  <si>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</si>
  <si>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</si>
  <si>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</si>
  <si>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</si>
  <si>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</si>
  <si>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</si>
  <si>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</si>
  <si>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</si>
  <si>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</si>
  <si>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</si>
  <si>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</si>
  <si>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</si>
  <si>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</si>
  <si>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</si>
  <si>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</si>
  <si>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</si>
  <si>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</si>
  <si>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</si>
  <si>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</si>
  <si>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</si>
  <si>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</si>
  <si>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</si>
  <si>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</si>
  <si>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</si>
  <si>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</si>
  <si>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</si>
  <si>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</si>
  <si>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</si>
  <si>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</si>
  <si>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</si>
  <si>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</si>
  <si>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</si>
  <si>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</si>
  <si>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</si>
  <si>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</si>
  <si>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</si>
  <si>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</si>
  <si>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</si>
  <si>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</si>
  <si>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</si>
  <si>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</si>
  <si>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</si>
  <si>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</si>
  <si>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</si>
  <si>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</si>
  <si>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</si>
  <si>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</si>
  <si>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</si>
  <si>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</si>
  <si>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</si>
  <si>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</si>
  <si>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</si>
  <si>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</si>
  <si>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</si>
  <si>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</si>
  <si>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</si>
  <si>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</si>
  <si>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</si>
  <si>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</si>
  <si>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</si>
  <si>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</si>
  <si>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</si>
  <si>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</si>
  <si>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</si>
  <si>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</si>
  <si>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</si>
  <si>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</si>
  <si>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</si>
  <si>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</si>
  <si>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</si>
  <si>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</si>
  <si>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</si>
  <si>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</si>
  <si>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</si>
  <si>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</si>
  <si>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</si>
  <si>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</si>
  <si>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</si>
  <si>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</si>
  <si>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</si>
  <si>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</si>
  <si>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</si>
  <si>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</si>
  <si>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</si>
  <si>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</si>
  <si>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</si>
  <si>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</si>
  <si>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</si>
  <si>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</si>
  <si>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</si>
  <si>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</si>
  <si>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</si>
  <si>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</si>
  <si>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</si>
  <si>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</si>
  <si>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</si>
  <si>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</si>
  <si>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</si>
  <si>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</si>
  <si>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</si>
  <si>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</si>
  <si>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</si>
  <si>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</si>
  <si>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</si>
  <si>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</si>
  <si>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</si>
  <si>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</si>
  <si>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</si>
  <si>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</si>
  <si>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</si>
  <si>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</si>
  <si>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</si>
  <si>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</si>
  <si>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</si>
  <si>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</si>
  <si>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</si>
  <si>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</si>
  <si>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</si>
  <si>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</si>
  <si>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</si>
  <si>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</si>
  <si>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</si>
  <si>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</si>
  <si>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</si>
  <si>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</si>
  <si>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</si>
  <si>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</si>
  <si>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</si>
  <si>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</si>
  <si>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</si>
  <si>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</si>
  <si>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</si>
  <si>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</si>
  <si>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</si>
  <si>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</si>
  <si>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</si>
  <si>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</si>
  <si>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</si>
  <si>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</si>
  <si>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</si>
  <si>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</si>
  <si>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</si>
  <si>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</si>
  <si>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</si>
  <si>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</si>
  <si>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</si>
  <si>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</si>
  <si>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</si>
  <si>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</si>
  <si>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</si>
  <si>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</si>
  <si>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</si>
  <si>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</si>
  <si>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</si>
  <si>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</si>
  <si>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</si>
  <si>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</si>
  <si>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</si>
  <si>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</si>
  <si>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</si>
  <si>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</si>
  <si>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</si>
  <si>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</si>
  <si>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</si>
  <si>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</si>
  <si>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</si>
  <si>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</si>
  <si>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</si>
  <si>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</si>
  <si>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</si>
  <si>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</si>
  <si>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</si>
  <si>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</si>
  <si>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</si>
  <si>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</si>
  <si>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</si>
  <si>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</si>
  <si>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</si>
  <si>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</si>
  <si>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</si>
  <si>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</si>
  <si>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</si>
  <si>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</si>
  <si>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</si>
  <si>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</si>
  <si>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</si>
  <si>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</si>
  <si>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</si>
  <si>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</si>
  <si>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</si>
  <si>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</si>
  <si>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</si>
  <si>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</si>
  <si>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</si>
  <si>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</si>
  <si>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</si>
  <si>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</si>
  <si>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</si>
  <si>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</si>
  <si>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</si>
  <si>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</si>
  <si>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</si>
  <si>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</si>
  <si>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</si>
  <si>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</si>
  <si>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</si>
  <si>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</si>
  <si>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</si>
  <si>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</si>
  <si>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</si>
  <si>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</si>
  <si>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</si>
  <si>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</si>
  <si>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</si>
  <si>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</si>
  <si>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</si>
  <si>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</si>
  <si>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</si>
  <si>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</si>
  <si>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</si>
  <si>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</si>
  <si>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</si>
  <si>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</si>
  <si>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</si>
  <si>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</si>
  <si>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</si>
  <si>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</si>
  <si>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</si>
  <si>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</si>
  <si>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</si>
  <si>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</si>
  <si>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</si>
  <si>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</si>
  <si>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</si>
  <si>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</si>
  <si>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</si>
  <si>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</si>
  <si>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</si>
  <si>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</si>
  <si>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</si>
  <si>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</si>
  <si>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</si>
  <si>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</si>
  <si>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</si>
  <si>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</si>
  <si>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</si>
  <si>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</si>
  <si>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</si>
  <si>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</si>
  <si>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</si>
  <si>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</si>
  <si>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</si>
  <si>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</si>
  <si>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</si>
  <si>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</si>
  <si>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</si>
  <si>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</si>
  <si>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</si>
  <si>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</si>
  <si>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</si>
  <si>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</si>
  <si>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</si>
  <si>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</si>
  <si>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</si>
  <si>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</si>
  <si>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</si>
  <si>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</si>
  <si>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</si>
  <si>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</si>
  <si>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</si>
  <si>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</si>
  <si>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</si>
  <si>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</si>
  <si>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</si>
  <si>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</si>
  <si>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</si>
  <si>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</si>
  <si>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</si>
  <si>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</si>
  <si>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</si>
  <si>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</si>
  <si>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</si>
  <si>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</si>
  <si>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</si>
  <si>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</si>
  <si>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</si>
  <si>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</si>
  <si>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</si>
  <si>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</si>
  <si>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</si>
  <si>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</si>
  <si>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</si>
  <si>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</si>
  <si>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</si>
  <si>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</si>
  <si>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</si>
  <si>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</si>
  <si>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</si>
  <si>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</si>
  <si>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</si>
  <si>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</si>
  <si>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</si>
  <si>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</si>
  <si>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</si>
  <si>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</si>
  <si>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</si>
  <si>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</si>
  <si>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</si>
  <si>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</si>
  <si>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</si>
  <si>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</si>
  <si>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</si>
  <si>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</si>
  <si>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</si>
  <si>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</si>
  <si>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</si>
  <si>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</si>
  <si>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</si>
  <si>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</si>
  <si>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</si>
  <si>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</si>
  <si>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</si>
  <si>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</si>
  <si>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</si>
  <si>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</si>
  <si>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</si>
  <si>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</si>
  <si>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</si>
  <si>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</si>
  <si>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</si>
  <si>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</si>
  <si>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</si>
  <si>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</si>
  <si>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</si>
  <si>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</si>
  <si>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</si>
  <si>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</si>
  <si>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</si>
  <si>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</si>
  <si>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</si>
  <si>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</si>
  <si>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</si>
  <si>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</si>
  <si>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</si>
  <si>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</si>
  <si>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</si>
  <si>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</si>
  <si>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</si>
  <si>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</si>
  <si>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</si>
  <si>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</si>
  <si>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</si>
  <si>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</si>
  <si>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</si>
  <si>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</si>
  <si>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</si>
  <si>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</si>
  <si>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</si>
  <si>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</si>
  <si>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</si>
  <si>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</si>
  <si>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</si>
  <si>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</si>
  <si>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</si>
  <si>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</si>
  <si>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</si>
  <si>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</si>
  <si>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</si>
  <si>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</si>
  <si>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</si>
  <si>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</si>
  <si>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</si>
  <si>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</si>
  <si>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</si>
  <si>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</si>
  <si>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</si>
  <si>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</si>
  <si>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</si>
  <si>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</si>
  <si>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</si>
  <si>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</si>
  <si>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</si>
  <si>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</si>
  <si>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</si>
  <si>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</si>
  <si>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</si>
  <si>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</si>
  <si>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</si>
  <si>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</si>
  <si>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</si>
  <si>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</si>
  <si>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</si>
  <si>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</si>
  <si>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</si>
  <si>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</si>
  <si>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</si>
  <si>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</si>
  <si>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</si>
  <si>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</si>
  <si>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</si>
  <si>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</si>
  <si>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</si>
  <si>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</si>
  <si>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</si>
  <si>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</si>
  <si>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</si>
  <si>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</si>
  <si>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</si>
  <si>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</si>
  <si>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</si>
  <si>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</si>
  <si>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</si>
  <si>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</si>
  <si>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</si>
  <si>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</si>
  <si>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</si>
  <si>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</si>
  <si>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</si>
  <si>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</si>
  <si>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</si>
  <si>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</si>
  <si>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</si>
  <si>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</si>
  <si>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</si>
  <si>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</si>
  <si>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</si>
  <si>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</si>
  <si>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</si>
  <si>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</si>
  <si>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</si>
  <si>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</si>
  <si>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</si>
  <si>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</si>
  <si>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</si>
  <si>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</si>
  <si>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</si>
  <si>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</si>
  <si>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</si>
  <si>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</si>
  <si>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</si>
  <si>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</si>
  <si>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</si>
  <si>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</si>
  <si>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</si>
  <si>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</si>
  <si>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</si>
  <si>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</si>
  <si>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</si>
  <si>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</si>
  <si>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</si>
  <si>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</si>
  <si>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</si>
  <si>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</si>
  <si>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</si>
  <si>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</si>
  <si>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</si>
  <si>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</si>
  <si>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</si>
  <si>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</si>
  <si>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</si>
  <si>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</si>
  <si>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</si>
  <si>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</si>
  <si>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</si>
  <si>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</si>
  <si>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</si>
  <si>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</si>
  <si>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</si>
  <si>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</si>
  <si>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</si>
  <si>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</si>
  <si>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</si>
  <si>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</si>
  <si>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</si>
  <si>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</si>
  <si>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</si>
  <si>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</si>
  <si>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</si>
  <si>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</si>
  <si>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</si>
  <si>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</si>
  <si>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</si>
  <si>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</si>
  <si>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</si>
  <si>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</si>
  <si>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</si>
  <si>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</si>
  <si>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</si>
  <si>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</si>
  <si>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</si>
  <si>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</si>
  <si>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</si>
  <si>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</si>
  <si>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</si>
  <si>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</si>
  <si>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</si>
  <si>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</si>
  <si>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</si>
  <si>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</si>
  <si>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</si>
  <si>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</si>
  <si>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</si>
  <si>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</si>
  <si>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</si>
  <si>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</si>
  <si>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</si>
  <si>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</si>
  <si>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</si>
  <si>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</si>
  <si>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</si>
  <si>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</si>
  <si>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</si>
  <si>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</si>
  <si>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</si>
  <si>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</si>
  <si>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</si>
  <si>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</si>
  <si>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</si>
  <si>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</si>
  <si>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</si>
  <si>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</si>
  <si>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</si>
  <si>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</si>
  <si>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</si>
  <si>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</si>
  <si>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</si>
  <si>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</si>
  <si>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</si>
  <si>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</si>
  <si>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</si>
  <si>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</si>
  <si>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</si>
  <si>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</si>
  <si>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</si>
  <si>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</si>
  <si>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</si>
  <si>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</si>
  <si>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</si>
  <si>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</si>
  <si>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</si>
  <si>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</si>
  <si>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</si>
  <si>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</si>
  <si>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</si>
  <si>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</si>
  <si>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</si>
  <si>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</si>
  <si>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</si>
  <si>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</si>
  <si>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</si>
  <si>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</si>
  <si>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</si>
  <si>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</si>
  <si>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</si>
  <si>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</si>
  <si>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</si>
  <si>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</si>
  <si>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</si>
  <si>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</si>
  <si>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</si>
  <si>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</si>
  <si>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</si>
  <si>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</si>
  <si>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</si>
  <si>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</si>
  <si>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</si>
  <si>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</si>
  <si>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</si>
  <si>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</si>
  <si>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</si>
  <si>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</si>
  <si>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</si>
  <si>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</si>
  <si>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</si>
  <si>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</si>
  <si>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</si>
  <si>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</si>
  <si>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</si>
  <si>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</si>
  <si>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</si>
  <si>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</si>
  <si>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</si>
  <si>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</si>
  <si>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</si>
  <si>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</si>
  <si>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</si>
  <si>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</si>
  <si>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</si>
  <si>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</si>
  <si>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</si>
  <si>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</si>
  <si>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</si>
  <si>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</si>
  <si>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</si>
  <si>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</si>
  <si>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</si>
  <si>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</si>
  <si>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</si>
  <si>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</si>
  <si>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</si>
  <si>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</si>
  <si>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</si>
  <si>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</si>
  <si>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</si>
  <si>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</si>
  <si>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</si>
  <si>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</si>
  <si>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</si>
  <si>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</si>
  <si>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</si>
  <si>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</si>
  <si>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</si>
  <si>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</si>
  <si>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</si>
  <si>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</si>
  <si>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</si>
  <si>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</si>
  <si>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</si>
  <si>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</si>
  <si>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</si>
  <si>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</si>
  <si>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</si>
  <si>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</si>
  <si>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</si>
  <si>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</si>
  <si>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</si>
  <si>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</si>
  <si>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</si>
  <si>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</si>
  <si>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</si>
  <si>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</si>
  <si>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</si>
  <si>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</si>
  <si>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</si>
  <si>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</si>
  <si>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</si>
  <si>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</si>
  <si>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</si>
  <si>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</si>
  <si>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</si>
  <si>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</si>
  <si>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</si>
  <si>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</si>
  <si>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</si>
  <si>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</si>
  <si>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</si>
  <si>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</si>
  <si>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</si>
  <si>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</si>
  <si>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</si>
  <si>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</si>
  <si>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</si>
  <si>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</si>
  <si>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</si>
  <si>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</si>
  <si>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</si>
  <si>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</si>
  <si>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</si>
  <si>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</si>
  <si>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</si>
  <si>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</si>
  <si>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</si>
  <si>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</si>
  <si>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</si>
  <si>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</si>
  <si>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</si>
  <si>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</si>
  <si>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</si>
  <si>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</si>
  <si>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</si>
  <si>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</si>
  <si>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</si>
  <si>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</si>
  <si>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</si>
  <si>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</si>
  <si>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</si>
  <si>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</si>
  <si>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</si>
  <si>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</si>
  <si>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</si>
  <si>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</si>
  <si>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</si>
  <si>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</si>
  <si>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</si>
  <si>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</si>
  <si>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</si>
  <si>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</si>
  <si>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</si>
  <si>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</si>
  <si>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</si>
  <si>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</si>
  <si>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</si>
  <si>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</si>
  <si>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</si>
  <si>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</si>
  <si>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</si>
  <si>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</si>
  <si>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</si>
  <si>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</si>
  <si>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</si>
  <si>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</si>
  <si>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</si>
  <si>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</si>
  <si>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</si>
  <si>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</si>
  <si>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</si>
  <si>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</si>
  <si>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</si>
  <si>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</si>
  <si>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</si>
  <si>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</si>
  <si>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</si>
  <si>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</si>
  <si>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</si>
  <si>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</si>
  <si>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</si>
  <si>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</si>
  <si>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</si>
  <si>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</si>
  <si>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</si>
  <si>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</si>
  <si>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</si>
  <si>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</si>
  <si>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</si>
  <si>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</si>
  <si>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</si>
  <si>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</si>
  <si>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</si>
  <si>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</si>
  <si>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</si>
  <si>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</si>
  <si>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</si>
  <si>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</si>
  <si>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</si>
  <si>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</si>
  <si>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</si>
  <si>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</si>
  <si>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</si>
  <si>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</si>
  <si>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</si>
  <si>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</si>
  <si>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</si>
  <si>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</si>
  <si>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</si>
  <si>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</si>
  <si>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</si>
  <si>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</si>
  <si>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</si>
  <si>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</si>
  <si>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</si>
  <si>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</si>
  <si>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</si>
  <si>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</si>
  <si>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</si>
  <si>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</si>
  <si>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</si>
  <si>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</si>
  <si>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</si>
  <si>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</si>
  <si>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</si>
  <si>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</si>
  <si>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</si>
  <si>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</si>
  <si>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</si>
  <si>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</si>
  <si>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</si>
  <si>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</si>
  <si>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</si>
  <si>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</si>
  <si>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</si>
  <si>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</si>
  <si>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</si>
  <si>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</si>
  <si>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</si>
  <si>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</si>
  <si>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</si>
  <si>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</si>
  <si>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</si>
  <si>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</si>
  <si>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</si>
  <si>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</si>
  <si>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</si>
  <si>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</si>
  <si>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</si>
  <si>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</si>
  <si>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</si>
  <si>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</si>
  <si>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</si>
  <si>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</si>
  <si>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</si>
  <si>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</si>
  <si>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</si>
  <si>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</si>
  <si>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</si>
  <si>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</si>
  <si>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</si>
  <si>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</si>
  <si>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</si>
  <si>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</si>
  <si>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</si>
  <si>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</si>
  <si>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</si>
  <si>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</si>
  <si>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</si>
  <si>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</si>
  <si>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</si>
  <si>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</si>
  <si>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</si>
  <si>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</si>
  <si>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</si>
  <si>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</si>
  <si>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</si>
  <si>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</si>
  <si>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</si>
  <si>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</si>
  <si>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</si>
  <si>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</si>
  <si>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</si>
  <si>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</si>
  <si>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</si>
  <si>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</si>
  <si>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</si>
  <si>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</si>
  <si>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</si>
  <si>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</si>
  <si>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</si>
  <si>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</si>
  <si>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</si>
  <si>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</si>
  <si>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</si>
  <si>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</si>
  <si>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</si>
  <si>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</si>
  <si>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</si>
  <si>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</si>
  <si>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</si>
  <si>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</si>
  <si>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</si>
  <si>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</si>
  <si>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</si>
  <si>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</si>
  <si>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</si>
  <si>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</si>
  <si>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</si>
  <si>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</si>
  <si>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</si>
  <si>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</si>
  <si>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</si>
  <si>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</si>
  <si>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</si>
  <si>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</si>
  <si>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</si>
  <si>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</si>
  <si>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</si>
  <si>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</si>
  <si>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</si>
  <si>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</si>
  <si>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</si>
  <si>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</si>
  <si>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</si>
  <si>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</si>
  <si>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</si>
  <si>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</si>
  <si>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</si>
  <si>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</si>
  <si>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</si>
  <si>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</si>
  <si>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</si>
  <si>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</si>
  <si>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</si>
  <si>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</si>
  <si>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</si>
  <si>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</si>
  <si>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</si>
  <si>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</si>
  <si>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</si>
  <si>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</si>
  <si>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</si>
  <si>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</si>
  <si>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</si>
  <si>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</si>
  <si>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</si>
  <si>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</si>
  <si>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</si>
  <si>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</si>
  <si>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</si>
  <si>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</si>
  <si>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</si>
  <si>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</si>
  <si>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</si>
  <si>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</si>
  <si>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</si>
  <si>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</si>
  <si>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</si>
  <si>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</si>
  <si>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</si>
  <si>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</si>
  <si>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</si>
  <si>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</si>
  <si>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</si>
  <si>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</si>
  <si>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</si>
  <si>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</si>
  <si>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</si>
  <si>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</si>
  <si>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</si>
  <si>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</si>
  <si>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</si>
  <si>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</si>
  <si>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</si>
  <si>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</si>
  <si>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</si>
  <si>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</si>
  <si>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</si>
  <si>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</si>
  <si>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</si>
  <si>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</si>
  <si>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</si>
  <si>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</si>
  <si>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</si>
  <si>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</si>
  <si>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</si>
  <si>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</si>
  <si>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</si>
  <si>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</si>
  <si>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</si>
  <si>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</si>
  <si>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</si>
  <si>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</si>
  <si>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</si>
  <si>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</si>
  <si>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</si>
  <si>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</si>
  <si>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</si>
  <si>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</si>
  <si>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</si>
  <si>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</si>
  <si>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</si>
  <si>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</si>
  <si>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</si>
  <si>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</si>
  <si>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</si>
  <si>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</si>
  <si>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</si>
  <si>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</si>
  <si>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</si>
  <si>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</si>
  <si>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</si>
  <si>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</si>
  <si>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</si>
  <si>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</si>
  <si>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</si>
  <si>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</si>
  <si>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</si>
  <si>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</si>
  <si>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</si>
  <si>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</si>
  <si>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</si>
  <si>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</si>
  <si>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</si>
  <si>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</si>
  <si>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</si>
  <si>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</si>
  <si>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</si>
  <si>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</si>
  <si>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</si>
  <si>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</si>
  <si>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</si>
  <si>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</si>
  <si>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</si>
  <si>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</si>
  <si>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</si>
  <si>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</si>
  <si>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</si>
  <si>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</si>
  <si>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</si>
  <si>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</si>
  <si>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</si>
  <si>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</si>
  <si>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</si>
  <si>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</si>
  <si>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</si>
  <si>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</si>
  <si>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</si>
  <si>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</si>
  <si>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</si>
  <si>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</si>
  <si>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</si>
  <si>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</si>
  <si>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</si>
  <si>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</si>
  <si>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</si>
  <si>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</si>
  <si>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</si>
  <si>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</si>
  <si>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</si>
  <si>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</si>
  <si>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</si>
  <si>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</si>
  <si>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</si>
  <si>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</si>
  <si>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</si>
  <si>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</si>
  <si>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</si>
  <si>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</si>
  <si>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</si>
  <si>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</si>
  <si>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</si>
  <si>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</si>
  <si>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</si>
  <si>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</si>
  <si>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</si>
  <si>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</si>
  <si>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</si>
  <si>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</si>
  <si>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</si>
  <si>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</si>
  <si>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</si>
  <si>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</si>
  <si>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</si>
  <si>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</si>
  <si>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</si>
  <si>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</si>
  <si>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</si>
  <si>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</si>
  <si>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</si>
  <si>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</si>
  <si>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</si>
  <si>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</si>
  <si>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</si>
  <si>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</si>
  <si>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</si>
  <si>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</si>
  <si>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</si>
  <si>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</si>
  <si>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</si>
  <si>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</si>
  <si>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</si>
  <si>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</si>
  <si>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</si>
  <si>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</si>
  <si>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</si>
  <si>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</si>
  <si>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</si>
  <si>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</si>
  <si>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</si>
  <si>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</si>
  <si>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</si>
  <si>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</si>
  <si>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</si>
  <si>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</si>
  <si>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</si>
  <si>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</si>
  <si>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</si>
  <si>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</si>
  <si>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</si>
  <si>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</si>
  <si>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</si>
  <si>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</si>
  <si>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</si>
  <si>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</si>
  <si>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</si>
  <si>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</si>
  <si>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</si>
  <si>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</si>
  <si>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</si>
  <si>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</si>
  <si>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</si>
  <si>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</si>
  <si>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</si>
  <si>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</si>
  <si>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</si>
  <si>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</si>
  <si>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</si>
  <si>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</si>
  <si>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</si>
  <si>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</si>
  <si>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</si>
  <si>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</si>
  <si>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</si>
  <si>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</si>
  <si>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</si>
  <si>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</si>
  <si>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</si>
  <si>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</si>
  <si>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</si>
  <si>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</si>
  <si>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</si>
  <si>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</si>
  <si>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</si>
  <si>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</si>
  <si>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</si>
  <si>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</si>
  <si>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</si>
  <si>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</si>
  <si>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</si>
  <si>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</si>
  <si>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</si>
  <si>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</si>
  <si>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</si>
  <si>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</si>
  <si>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</si>
  <si>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</si>
  <si>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</si>
  <si>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</si>
  <si>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</si>
  <si>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</si>
  <si>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</si>
  <si>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</si>
  <si>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</si>
  <si>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</si>
  <si>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</si>
  <si>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</si>
  <si>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</si>
  <si>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</si>
  <si>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</si>
  <si>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</si>
  <si>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</si>
  <si>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</si>
  <si>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</si>
  <si>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</si>
  <si>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</si>
  <si>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</si>
  <si>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</si>
  <si>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</si>
  <si>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</si>
  <si>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</si>
  <si>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</si>
  <si>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</si>
  <si>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</si>
  <si>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</si>
  <si>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</si>
  <si>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</si>
  <si>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</si>
  <si>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</si>
  <si>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</si>
  <si>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</si>
  <si>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</si>
  <si>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</si>
  <si>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</si>
  <si>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</si>
  <si>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</si>
  <si>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</si>
  <si>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</si>
  <si>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</si>
  <si>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</si>
  <si>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</si>
  <si>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</si>
  <si>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</si>
  <si>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</si>
  <si>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</si>
  <si>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</si>
  <si>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</si>
  <si>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</si>
  <si>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</si>
  <si>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</si>
  <si>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</si>
  <si>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</si>
  <si>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</si>
  <si>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</si>
  <si>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</si>
  <si>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</si>
  <si>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</si>
  <si>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</si>
  <si>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</si>
  <si>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</si>
  <si>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</si>
  <si>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</si>
  <si>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</si>
  <si>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</si>
  <si>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</si>
  <si>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</si>
  <si>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</si>
  <si>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</si>
  <si>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</si>
  <si>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</si>
  <si>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</si>
  <si>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</si>
  <si>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</si>
  <si>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</si>
  <si>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</si>
  <si>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</si>
  <si>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</si>
  <si>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</si>
  <si>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</si>
  <si>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</si>
  <si>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</si>
  <si>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</si>
  <si>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</si>
  <si>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</si>
  <si>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</si>
  <si>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</si>
  <si>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</si>
  <si>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</si>
  <si>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</si>
  <si>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</si>
  <si>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</si>
  <si>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</si>
  <si>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</si>
  <si>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</si>
  <si>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</si>
  <si>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</si>
  <si>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</si>
  <si>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</si>
  <si>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</si>
  <si>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</si>
  <si>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</si>
  <si>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</si>
  <si>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</si>
  <si>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</si>
  <si>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</si>
  <si>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</si>
  <si>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</si>
  <si>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</si>
  <si>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</si>
  <si>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</si>
  <si>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</si>
  <si>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</si>
  <si>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</si>
  <si>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</si>
  <si>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</si>
  <si>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</si>
  <si>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</si>
  <si>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</si>
  <si>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</si>
  <si>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</si>
  <si>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</si>
  <si>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</si>
  <si>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</si>
  <si>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</si>
  <si>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</si>
  <si>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</si>
  <si>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</si>
  <si>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</si>
  <si>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</si>
  <si>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</si>
  <si>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</si>
  <si>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</si>
  <si>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</si>
  <si>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</si>
  <si>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</si>
  <si>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</si>
  <si>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</si>
  <si>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</si>
  <si>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</si>
  <si>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</si>
  <si>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</si>
  <si>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</si>
  <si>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</si>
  <si>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</si>
  <si>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</si>
  <si>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</si>
  <si>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</si>
  <si>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</si>
  <si>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</si>
  <si>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</si>
  <si>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</si>
  <si>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</si>
  <si>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</si>
  <si>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</si>
  <si>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</si>
  <si>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</si>
  <si>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</si>
  <si>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</si>
  <si>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</si>
  <si>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</si>
  <si>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</si>
  <si>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</si>
  <si>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</si>
  <si>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</si>
  <si>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</si>
  <si>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</si>
  <si>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</si>
  <si>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</si>
  <si>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</si>
  <si>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</si>
  <si>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</si>
  <si>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</si>
  <si>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</si>
  <si>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</si>
  <si>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</si>
  <si>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</si>
  <si>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</si>
  <si>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</si>
  <si>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</si>
  <si>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</si>
  <si>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</si>
  <si>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</si>
  <si>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</si>
  <si>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</si>
  <si>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</si>
  <si>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</si>
  <si>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</si>
  <si>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</si>
  <si>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</si>
  <si>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</si>
  <si>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</si>
  <si>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</si>
  <si>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</si>
  <si>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</si>
  <si>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</si>
  <si>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</si>
  <si>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</si>
  <si>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</si>
  <si>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</si>
  <si>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</si>
  <si>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</si>
  <si>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</si>
  <si>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</si>
  <si>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</si>
  <si>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</si>
  <si>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</si>
  <si>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</si>
  <si>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</si>
  <si>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</si>
  <si>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</si>
  <si>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</si>
  <si>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</si>
  <si>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</si>
  <si>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</si>
  <si>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</si>
  <si>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</si>
  <si>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</si>
  <si>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</si>
  <si>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</si>
  <si>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</si>
  <si>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</si>
  <si>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</si>
  <si>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</si>
  <si>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</si>
  <si>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</si>
  <si>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</si>
  <si>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</si>
  <si>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</si>
  <si>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</si>
  <si>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</si>
  <si>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</si>
  <si>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</si>
  <si>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</si>
  <si>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</si>
  <si>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</si>
  <si>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</si>
  <si>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</si>
  <si>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</si>
  <si>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</si>
  <si>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</si>
  <si>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</si>
  <si>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</si>
  <si>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</si>
  <si>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</si>
  <si>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</si>
  <si>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</si>
  <si>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</si>
  <si>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</si>
  <si>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</si>
  <si>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</si>
  <si>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</si>
  <si>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</si>
  <si>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</si>
  <si>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</si>
  <si>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</si>
  <si>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</si>
  <si>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</si>
  <si>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</si>
  <si>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</si>
  <si>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</si>
  <si>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</si>
  <si>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</si>
  <si>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</si>
  <si>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</si>
  <si>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</si>
  <si>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</si>
  <si>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</si>
  <si>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</si>
  <si>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</si>
  <si>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</si>
  <si>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</si>
  <si>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</si>
  <si>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</si>
  <si>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</si>
  <si>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</si>
  <si>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</si>
  <si>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</si>
  <si>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</si>
  <si>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</si>
  <si>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</si>
  <si>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</si>
  <si>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</si>
  <si>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</si>
  <si>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</si>
  <si>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</si>
  <si>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</si>
  <si>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</si>
  <si>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</si>
  <si>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</si>
  <si>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</si>
  <si>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</si>
  <si>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</si>
  <si>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</si>
  <si>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</si>
  <si>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</si>
  <si>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</si>
  <si>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</si>
  <si>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</si>
  <si>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</si>
  <si>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</si>
  <si>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</si>
  <si>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</si>
  <si>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</si>
  <si>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</si>
  <si>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</si>
  <si>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</si>
  <si>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</si>
  <si>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</si>
  <si>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</si>
  <si>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</si>
  <si>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</si>
  <si>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</si>
  <si>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</si>
  <si>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</si>
  <si>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</si>
  <si>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</si>
  <si>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</si>
  <si>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</si>
  <si>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</si>
  <si>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</si>
  <si>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</si>
  <si>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</si>
  <si>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</si>
  <si>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</si>
  <si>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</si>
  <si>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</si>
  <si>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</si>
  <si>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</si>
  <si>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</si>
  <si>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</si>
  <si>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</si>
  <si>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</si>
  <si>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</si>
  <si>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</si>
  <si>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</si>
  <si>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</si>
  <si>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</si>
  <si>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</si>
  <si>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</si>
  <si>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</si>
  <si>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</si>
  <si>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</si>
  <si>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</si>
  <si>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</si>
  <si>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</si>
  <si>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</si>
  <si>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</si>
  <si>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</si>
  <si>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</si>
  <si>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</si>
  <si>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</si>
  <si>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</si>
  <si>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</si>
  <si>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</si>
  <si>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</si>
  <si>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</si>
  <si>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</si>
  <si>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</si>
  <si>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</si>
  <si>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</si>
  <si>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</si>
  <si>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</si>
  <si>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</si>
  <si>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</si>
  <si>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</si>
  <si>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</si>
  <si>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</si>
  <si>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</si>
  <si>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</si>
  <si>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</si>
  <si>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</si>
  <si>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</si>
  <si>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</si>
  <si>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</si>
  <si>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</si>
  <si>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</si>
  <si>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</si>
  <si>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</si>
  <si>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</si>
  <si>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</si>
  <si>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</si>
  <si>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</si>
  <si>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</si>
  <si>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</si>
  <si>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</si>
  <si>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</si>
  <si>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</si>
  <si>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</si>
  <si>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</si>
  <si>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</si>
  <si>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</si>
  <si>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</si>
  <si>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</si>
  <si>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</si>
  <si>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</si>
  <si>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</si>
  <si>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</si>
  <si>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</si>
  <si>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</si>
  <si>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</si>
  <si>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</si>
  <si>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</si>
  <si>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</si>
  <si>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</si>
  <si>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</si>
  <si>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</si>
  <si>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</si>
  <si>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</si>
  <si>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</si>
  <si>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</si>
  <si>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</si>
  <si>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</si>
  <si>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</si>
  <si>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</si>
  <si>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</si>
  <si>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</si>
  <si>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</si>
  <si>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</si>
  <si>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</si>
  <si>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</si>
  <si>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</si>
  <si>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</si>
  <si>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</si>
  <si>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</si>
  <si>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</si>
  <si>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</si>
  <si>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</si>
  <si>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</si>
  <si>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</si>
  <si>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</si>
  <si>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</si>
  <si>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</si>
  <si>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</si>
  <si>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</si>
  <si>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</si>
  <si>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</si>
  <si>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</si>
  <si>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</si>
  <si>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</si>
  <si>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</si>
  <si>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</si>
  <si>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</si>
  <si>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</si>
  <si>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</si>
  <si>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</si>
  <si>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</si>
  <si>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</si>
  <si>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</si>
  <si>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</si>
  <si>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</si>
  <si>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</si>
  <si>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</si>
  <si>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</si>
  <si>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</si>
  <si>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</si>
  <si>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</si>
  <si>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</si>
  <si>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</si>
  <si>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</si>
  <si>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</si>
  <si>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</si>
  <si>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</si>
  <si>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</si>
  <si>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</si>
  <si>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</si>
  <si>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</si>
  <si>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</si>
  <si>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</si>
  <si>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</si>
  <si>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</si>
  <si>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</si>
  <si>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</si>
  <si>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</si>
  <si>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</si>
  <si>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</si>
  <si>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</si>
  <si>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</si>
  <si>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</si>
  <si>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</si>
  <si>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</si>
  <si>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</si>
  <si>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</si>
  <si>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</si>
  <si>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</si>
  <si>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</si>
  <si>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</si>
  <si>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</si>
  <si>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</si>
  <si>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</si>
  <si>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</si>
  <si>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</si>
  <si>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</si>
  <si>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</si>
  <si>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</si>
  <si>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</si>
  <si>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</si>
  <si>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</si>
  <si>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</si>
  <si>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</si>
  <si>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</si>
  <si>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</si>
  <si>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</si>
  <si>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</si>
  <si>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</si>
  <si>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</si>
  <si>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</si>
  <si>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</si>
  <si>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</si>
  <si>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</si>
  <si>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</si>
  <si>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</si>
  <si>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</si>
  <si>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</si>
  <si>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</si>
  <si>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</si>
  <si>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</si>
  <si>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</si>
  <si>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</si>
  <si>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</si>
  <si>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</si>
  <si>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</si>
  <si>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</si>
  <si>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</si>
  <si>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</si>
  <si>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</si>
  <si>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</si>
  <si>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</si>
  <si>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</si>
  <si>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</si>
  <si>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</si>
  <si>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</si>
  <si>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</si>
  <si>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</si>
  <si>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</si>
  <si>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</si>
  <si>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</si>
  <si>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</si>
  <si>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</si>
  <si>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</si>
  <si>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</si>
  <si>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</si>
  <si>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</si>
  <si>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</si>
  <si>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</si>
  <si>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</si>
  <si>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</si>
  <si>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</si>
  <si>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</si>
  <si>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</si>
  <si>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</si>
  <si>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</si>
  <si>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</si>
  <si>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</si>
  <si>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</si>
  <si>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</si>
  <si>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</si>
  <si>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</si>
  <si>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</si>
  <si>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</si>
  <si>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</si>
  <si>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</si>
  <si>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</si>
  <si>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</si>
  <si>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</si>
  <si>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</si>
  <si>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</si>
  <si>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</si>
  <si>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</si>
  <si>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</si>
  <si>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</si>
  <si>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</si>
  <si>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</si>
  <si>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</si>
  <si>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</si>
  <si>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</si>
  <si>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</si>
  <si>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</si>
  <si>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</si>
  <si>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</si>
  <si>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</si>
  <si>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</si>
  <si>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</si>
  <si>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</si>
  <si>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</si>
  <si>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</si>
  <si>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</si>
  <si>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</si>
  <si>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</si>
  <si>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</si>
  <si>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</si>
  <si>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</si>
  <si>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</si>
  <si>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</si>
  <si>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</si>
  <si>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</si>
  <si>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</si>
  <si>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</si>
  <si>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</si>
  <si>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</si>
  <si>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</si>
  <si>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</si>
  <si>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</si>
  <si>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</si>
  <si>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</si>
  <si>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</si>
  <si>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</si>
  <si>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</si>
  <si>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</si>
  <si>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</si>
  <si>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</si>
  <si>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</si>
  <si>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</si>
  <si>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</si>
  <si>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</si>
  <si>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</si>
  <si>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</si>
  <si>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</si>
  <si>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</si>
  <si>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</si>
  <si>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</si>
  <si>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</si>
  <si>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</si>
  <si>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</si>
  <si>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</si>
  <si>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</si>
  <si>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</si>
  <si>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</si>
  <si>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</si>
  <si>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</si>
  <si>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</si>
  <si>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</si>
  <si>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</si>
  <si>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</si>
  <si>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</si>
  <si>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</si>
  <si>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</si>
  <si>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</si>
  <si>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</si>
  <si>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</si>
  <si>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</si>
  <si>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</si>
  <si>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</si>
  <si>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</si>
  <si>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</si>
  <si>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</si>
  <si>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</si>
  <si>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</si>
  <si>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</si>
  <si>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</si>
  <si>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</si>
  <si>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</si>
  <si>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</si>
  <si>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</si>
  <si>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</si>
  <si>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</si>
  <si>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</si>
  <si>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</si>
  <si>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</si>
  <si>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</si>
  <si>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</si>
  <si>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</si>
  <si>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</si>
  <si>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</si>
  <si>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</si>
  <si>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</si>
  <si>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</si>
  <si>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</si>
  <si>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</si>
  <si>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</si>
  <si>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</si>
  <si>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</si>
  <si>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</si>
  <si>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</si>
  <si>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</si>
  <si>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</si>
  <si>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</si>
  <si>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</si>
  <si>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</si>
  <si>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</si>
  <si>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</si>
  <si>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</si>
  <si>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</si>
  <si>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</si>
  <si>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</si>
  <si>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</si>
  <si>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</si>
  <si>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</si>
  <si>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</si>
  <si>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</si>
  <si>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</si>
  <si>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</si>
  <si>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</si>
  <si>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</si>
  <si>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</si>
  <si>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</si>
  <si>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</si>
  <si>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</si>
  <si>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</si>
  <si>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</si>
  <si>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</si>
  <si>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</si>
  <si>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</si>
  <si>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</si>
  <si>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</si>
  <si>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</si>
  <si>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</si>
  <si>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</si>
  <si>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</si>
  <si>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</si>
  <si>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</si>
  <si>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</si>
  <si>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</si>
  <si>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</si>
  <si>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</si>
  <si>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</si>
  <si>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</si>
  <si>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</si>
  <si>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</si>
  <si>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</si>
  <si>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</si>
  <si>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</si>
  <si>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</si>
  <si>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</si>
  <si>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</si>
  <si>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</si>
  <si>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</si>
  <si>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</si>
  <si>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</si>
  <si>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</si>
  <si>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</si>
  <si>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</si>
  <si>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</si>
  <si>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</si>
  <si>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</si>
  <si>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</si>
  <si>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</si>
  <si>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</si>
  <si>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</si>
  <si>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</si>
  <si>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</si>
  <si>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</si>
  <si>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</si>
  <si>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</si>
  <si>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</si>
  <si>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</si>
  <si>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</si>
  <si>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</si>
  <si>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</si>
  <si>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</si>
  <si>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</si>
  <si>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</si>
  <si>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</si>
  <si>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</si>
  <si>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</si>
  <si>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</si>
  <si>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</si>
  <si>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</si>
  <si>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</si>
  <si>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</si>
  <si>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</si>
  <si>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</si>
  <si>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</si>
  <si>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</si>
  <si>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</si>
  <si>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</si>
  <si>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</si>
  <si>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</si>
  <si>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</si>
  <si>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</si>
  <si>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</si>
  <si>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</si>
  <si>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</si>
  <si>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</si>
  <si>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</si>
  <si>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</si>
  <si>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</si>
  <si>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</si>
  <si>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</si>
  <si>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</si>
  <si>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</si>
  <si>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</si>
  <si>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</si>
  <si>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</si>
  <si>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</si>
  <si>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</si>
  <si>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</si>
  <si>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</si>
  <si>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</si>
  <si>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</si>
  <si>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</si>
  <si>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</si>
  <si>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</si>
  <si>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</si>
  <si>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</si>
  <si>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</si>
  <si>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</si>
  <si>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</si>
  <si>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</si>
  <si>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</si>
  <si>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</si>
  <si>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</si>
  <si>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</si>
  <si>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</si>
  <si>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</si>
  <si>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</si>
  <si>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</si>
  <si>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</si>
  <si>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</si>
  <si>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</si>
  <si>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</si>
  <si>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</si>
  <si>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</si>
  <si>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</si>
  <si>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</si>
  <si>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</si>
  <si>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</si>
  <si>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</si>
  <si>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</si>
  <si>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</si>
  <si>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</si>
  <si>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</si>
  <si>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</si>
  <si>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</si>
  <si>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</si>
  <si>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</si>
  <si>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</si>
  <si>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</si>
  <si>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</si>
  <si>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</si>
  <si>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</si>
  <si>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</si>
  <si>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</si>
  <si>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</si>
  <si>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</si>
  <si>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</si>
  <si>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</si>
  <si>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</si>
  <si>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</si>
  <si>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</si>
  <si>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</si>
  <si>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</si>
  <si>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</si>
  <si>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</si>
  <si>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</si>
  <si>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</si>
  <si>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</si>
  <si>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</si>
  <si>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</si>
  <si>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</si>
  <si>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</si>
  <si>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</si>
  <si>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</si>
  <si>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</si>
  <si>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</si>
  <si>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</si>
  <si>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</si>
  <si>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</si>
  <si>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</si>
  <si>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</si>
  <si>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</si>
  <si>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</si>
  <si>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</si>
  <si>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</si>
  <si>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</si>
  <si>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</si>
  <si>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</si>
  <si>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</si>
  <si>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</si>
  <si>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</si>
  <si>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</si>
  <si>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</si>
  <si>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</si>
  <si>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</si>
  <si>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</si>
  <si>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</si>
  <si>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</si>
  <si>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</si>
  <si>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</si>
  <si>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</si>
  <si>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</si>
  <si>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</si>
  <si>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</si>
  <si>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</si>
  <si>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</si>
  <si>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</si>
  <si>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</si>
  <si>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</si>
  <si>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</si>
  <si>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</si>
  <si>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</si>
  <si>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</si>
  <si>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</si>
  <si>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</si>
  <si>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</si>
  <si>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</si>
  <si>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</si>
  <si>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</si>
  <si>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</si>
  <si>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</si>
  <si>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</si>
  <si>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</si>
  <si>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</si>
  <si>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</si>
  <si>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</si>
  <si>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</si>
  <si>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</si>
  <si>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</si>
  <si>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</si>
  <si>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</si>
  <si>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</si>
  <si>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</si>
  <si>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</si>
  <si>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</si>
  <si>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</si>
  <si>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</si>
  <si>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</si>
  <si>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</si>
  <si>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</si>
  <si>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</si>
  <si>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</si>
  <si>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</si>
  <si>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</si>
  <si>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</si>
  <si>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</si>
  <si>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</si>
  <si>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</si>
  <si>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</si>
  <si>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</si>
  <si>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</si>
  <si>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</si>
  <si>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</si>
  <si>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</si>
  <si>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</si>
  <si>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</si>
  <si>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</si>
  <si>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</si>
  <si>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</si>
  <si>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</si>
  <si>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</si>
  <si>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</si>
  <si>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</si>
  <si>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</si>
  <si>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</si>
  <si>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</si>
  <si>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</si>
  <si>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</si>
  <si>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</si>
  <si>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</si>
  <si>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</si>
  <si>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</si>
  <si>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</si>
  <si>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</si>
  <si>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</si>
  <si>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</si>
  <si>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</si>
  <si>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</si>
  <si>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</si>
  <si>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</si>
  <si>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</si>
  <si>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</si>
  <si>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</si>
  <si>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</si>
  <si>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</si>
  <si>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</si>
  <si>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</si>
  <si>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</si>
  <si>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</si>
  <si>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</si>
  <si>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</si>
  <si>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</si>
  <si>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</si>
  <si>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</si>
  <si>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</si>
  <si>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</si>
  <si>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</si>
  <si>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</si>
  <si>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</si>
  <si>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</si>
  <si>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</si>
  <si>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</si>
  <si>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</si>
  <si>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</si>
  <si>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</si>
  <si>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</si>
  <si>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</si>
  <si>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</si>
  <si>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</si>
  <si>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</si>
  <si>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</si>
  <si>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</si>
  <si>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</si>
  <si>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</si>
  <si>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</si>
  <si>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</si>
  <si>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</si>
  <si>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</si>
  <si>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</si>
  <si>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</si>
  <si>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</si>
  <si>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</si>
  <si>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</si>
  <si>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</si>
  <si>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</si>
  <si>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</si>
  <si>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</si>
  <si>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</si>
  <si>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</si>
  <si>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</si>
  <si>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</si>
  <si>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</si>
  <si>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</si>
  <si>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</si>
  <si>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</si>
  <si>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</si>
  <si>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</si>
  <si>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</si>
  <si>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</si>
  <si>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</si>
  <si>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</si>
  <si>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</si>
  <si>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</si>
  <si>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</si>
  <si>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</si>
  <si>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</si>
  <si>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</si>
  <si>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</si>
  <si>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</si>
  <si>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</si>
  <si>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</si>
  <si>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</si>
  <si>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</si>
  <si>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</si>
  <si>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</si>
  <si>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</si>
  <si>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</si>
  <si>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</si>
  <si>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</si>
  <si>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</si>
  <si>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</si>
  <si>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</si>
  <si>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</si>
  <si>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</si>
  <si>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</si>
  <si>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</si>
  <si>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</si>
  <si>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</si>
  <si>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</si>
  <si>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</si>
  <si>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</si>
  <si>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</si>
  <si>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</si>
  <si>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</si>
  <si>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</si>
  <si>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</si>
  <si>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</si>
  <si>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</si>
  <si>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</si>
  <si>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</si>
  <si>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</si>
  <si>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</si>
  <si>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</si>
  <si>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</si>
  <si>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</si>
  <si>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</si>
  <si>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</si>
  <si>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</si>
  <si>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</si>
  <si>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</si>
  <si>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</si>
  <si>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</si>
  <si>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</si>
  <si>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</si>
  <si>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</si>
  <si>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</si>
  <si>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</si>
  <si>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</si>
  <si>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</si>
  <si>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</si>
  <si>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</si>
  <si>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</si>
  <si>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</si>
  <si>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</si>
  <si>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</si>
  <si>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</si>
  <si>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</si>
  <si>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</si>
  <si>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</si>
  <si>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</si>
  <si>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</si>
  <si>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</si>
  <si>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</si>
  <si>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</si>
  <si>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</si>
  <si>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</si>
  <si>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</si>
  <si>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</si>
  <si>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</si>
  <si>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</si>
  <si>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</si>
  <si>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</si>
  <si>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</si>
  <si>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</si>
  <si>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</si>
  <si>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</si>
  <si>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</si>
  <si>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</si>
  <si>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</si>
  <si>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</si>
  <si>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</si>
  <si>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</si>
  <si>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</si>
  <si>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</si>
  <si>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</si>
  <si>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</si>
  <si>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</si>
  <si>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</si>
  <si>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</si>
  <si>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</si>
  <si>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</si>
  <si>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</si>
  <si>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</si>
  <si>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</si>
  <si>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</si>
  <si>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</si>
  <si>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</si>
  <si>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</si>
  <si>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</si>
  <si>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</si>
  <si>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</si>
  <si>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</si>
  <si>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</si>
  <si>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</si>
  <si>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</si>
  <si>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</si>
  <si>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</si>
  <si>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</si>
  <si>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</si>
  <si>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</si>
  <si>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</si>
  <si>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</si>
  <si>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</si>
  <si>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</si>
  <si>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</si>
  <si>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</si>
  <si>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</si>
  <si>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</si>
  <si>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</si>
  <si>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</si>
  <si>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</si>
  <si>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</si>
  <si>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</si>
  <si>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</si>
  <si>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</si>
  <si>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</si>
  <si>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</si>
  <si>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</si>
  <si>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</si>
  <si>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</si>
  <si>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</si>
  <si>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</si>
  <si>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</si>
  <si>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</si>
  <si>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</si>
  <si>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</si>
  <si>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</si>
  <si>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</si>
  <si>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</si>
  <si>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</si>
  <si>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</si>
  <si>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</si>
  <si>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</si>
  <si>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</si>
  <si>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</si>
  <si>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</si>
  <si>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</si>
  <si>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</si>
  <si>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</si>
  <si>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</si>
  <si>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</si>
  <si>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</si>
  <si>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</si>
  <si>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</si>
  <si>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</si>
  <si>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</si>
  <si>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</si>
  <si>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</si>
  <si>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</si>
  <si>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</si>
  <si>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</si>
  <si>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</si>
  <si>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</si>
  <si>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</si>
  <si>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</si>
  <si>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</si>
  <si>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</si>
  <si>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</si>
  <si>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</si>
  <si>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</si>
  <si>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</si>
  <si>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</si>
  <si>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</si>
  <si>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</si>
  <si>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</si>
  <si>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</si>
  <si>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</si>
  <si>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</si>
  <si>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</si>
  <si>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</si>
  <si>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</si>
  <si>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</si>
  <si>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</si>
  <si>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</si>
  <si>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</si>
  <si>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</si>
  <si>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</si>
  <si>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</si>
  <si>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</si>
  <si>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</si>
  <si>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</si>
  <si>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</si>
  <si>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</si>
  <si>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</si>
  <si>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</si>
  <si>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</si>
  <si>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</si>
  <si>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</si>
  <si>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</si>
  <si>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</si>
  <si>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</si>
  <si>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</si>
  <si>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</si>
  <si>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</si>
  <si>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</si>
  <si>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</si>
  <si>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</si>
  <si>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</si>
  <si>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</si>
  <si>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</si>
  <si>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</si>
  <si>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</si>
  <si>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</si>
  <si>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</si>
  <si>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</si>
  <si>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</si>
  <si>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</si>
  <si>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</si>
  <si>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</si>
  <si>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</si>
  <si>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</si>
  <si>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</si>
  <si>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</si>
  <si>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</si>
  <si>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</si>
  <si>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</si>
  <si>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</si>
  <si>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</si>
  <si>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</si>
  <si>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</si>
  <si>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</si>
  <si>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</si>
  <si>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</si>
  <si>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</si>
  <si>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</si>
  <si>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</si>
  <si>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</si>
  <si>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</si>
  <si>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</si>
  <si>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</si>
  <si>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</si>
  <si>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</si>
  <si>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</si>
  <si>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</si>
  <si>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</si>
  <si>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</si>
  <si>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</si>
  <si>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</si>
  <si>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</si>
  <si>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</si>
  <si>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</si>
  <si>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</si>
  <si>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</si>
  <si>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</si>
  <si>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</si>
  <si>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</si>
  <si>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</si>
  <si>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</si>
  <si>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</si>
  <si>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</si>
  <si>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</si>
  <si>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</si>
  <si>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</si>
  <si>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</si>
  <si>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</si>
  <si>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</si>
  <si>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</si>
  <si>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</si>
  <si>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</si>
  <si>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</si>
  <si>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</si>
  <si>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</si>
  <si>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</si>
  <si>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</si>
  <si>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</si>
  <si>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</si>
  <si>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</si>
  <si>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</si>
  <si>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</si>
  <si>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</si>
  <si>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</si>
  <si>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</si>
  <si>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</si>
  <si>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</si>
  <si>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</si>
  <si>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</si>
  <si>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</si>
  <si>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</si>
  <si>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</si>
  <si>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</si>
  <si>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</si>
  <si>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</si>
  <si>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</si>
  <si>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</si>
  <si>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</si>
  <si>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</si>
  <si>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</si>
  <si>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</si>
  <si>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</si>
  <si>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</si>
  <si>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</si>
  <si>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</si>
  <si>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</si>
  <si>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</si>
  <si>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</si>
  <si>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</si>
  <si>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</si>
  <si>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</si>
  <si>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</si>
  <si>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</si>
  <si>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</si>
  <si>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</si>
  <si>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</si>
  <si>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</si>
  <si>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</si>
  <si>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</si>
  <si>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</si>
  <si>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</si>
  <si>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</si>
  <si>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</si>
  <si>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</si>
  <si>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</si>
  <si>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</si>
  <si>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</si>
  <si>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</si>
  <si>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</si>
  <si>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</si>
  <si>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</si>
  <si>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</si>
  <si>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</si>
  <si>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</si>
  <si>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</si>
  <si>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</si>
  <si>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</si>
  <si>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</si>
  <si>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</si>
  <si>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</si>
  <si>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</si>
  <si>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</si>
  <si>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</si>
  <si>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</si>
  <si>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</si>
  <si>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</si>
  <si>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</si>
  <si>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</si>
  <si>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</si>
  <si>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</si>
  <si>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</si>
  <si>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</si>
  <si>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</si>
  <si>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</si>
  <si>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</si>
  <si>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</si>
  <si>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</si>
  <si>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</si>
  <si>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</si>
  <si>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</si>
  <si>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</si>
  <si>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</si>
  <si>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</si>
  <si>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</si>
  <si>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</si>
  <si>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</si>
  <si>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</si>
  <si>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</si>
  <si>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</si>
  <si>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</si>
  <si>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</si>
  <si>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</si>
  <si>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</si>
  <si>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</si>
  <si>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</si>
  <si>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</si>
  <si>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</si>
  <si>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</si>
  <si>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</si>
  <si>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</si>
  <si>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</si>
  <si>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</si>
  <si>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</si>
  <si>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</si>
  <si>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</si>
  <si>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</si>
  <si>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</si>
  <si>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</si>
  <si>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</si>
  <si>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</si>
  <si>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</si>
  <si>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</si>
  <si>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</si>
  <si>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</si>
  <si>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</si>
  <si>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</si>
  <si>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</si>
  <si>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</si>
  <si>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</si>
  <si>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</si>
  <si>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</si>
  <si>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</si>
  <si>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</si>
  <si>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</si>
  <si>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</si>
  <si>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</si>
  <si>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</si>
  <si>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</si>
  <si>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</si>
  <si>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</si>
  <si>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</si>
  <si>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</si>
  <si>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</si>
  <si>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</si>
  <si>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</si>
  <si>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</si>
  <si>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</si>
  <si>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</si>
  <si>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</si>
  <si>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</si>
  <si>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</si>
  <si>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</si>
  <si>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</si>
  <si>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</si>
  <si>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</si>
  <si>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</si>
  <si>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</si>
  <si>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</si>
  <si>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</si>
  <si>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</si>
  <si>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</si>
  <si>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</si>
  <si>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</si>
  <si>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</si>
  <si>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</si>
  <si>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</si>
  <si>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</si>
  <si>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</si>
  <si>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</si>
  <si>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</si>
  <si>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</si>
  <si>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</si>
  <si>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</si>
  <si>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</si>
  <si>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</si>
  <si>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</si>
  <si>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</si>
  <si>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</si>
  <si>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</si>
  <si>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</si>
  <si>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</si>
  <si>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</si>
  <si>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</si>
  <si>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</si>
  <si>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</si>
  <si>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</si>
  <si>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</si>
  <si>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</si>
  <si>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</si>
  <si>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</si>
  <si>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</si>
  <si>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</si>
  <si>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</si>
  <si>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</si>
  <si>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</si>
  <si>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</si>
  <si>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</si>
  <si>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</si>
  <si>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</si>
  <si>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</si>
  <si>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</si>
  <si>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</si>
  <si>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</si>
  <si>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</si>
  <si>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</si>
  <si>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</si>
  <si>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</si>
  <si>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</si>
  <si>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</si>
  <si>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</si>
  <si>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</si>
  <si>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</si>
  <si>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</si>
  <si>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</si>
  <si>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</si>
  <si>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</si>
  <si>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</si>
  <si>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</si>
  <si>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</si>
  <si>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</si>
  <si>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</si>
  <si>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</si>
  <si>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</si>
  <si>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</si>
  <si>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</si>
  <si>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</si>
  <si>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</si>
  <si>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</si>
  <si>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</si>
  <si>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</si>
  <si>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</si>
  <si>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</si>
  <si>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</si>
  <si>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</si>
  <si>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</si>
  <si>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</si>
  <si>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</si>
  <si>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</si>
  <si>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</si>
  <si>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</si>
  <si>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</si>
  <si>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</si>
  <si>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</si>
  <si>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</si>
  <si>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</si>
  <si>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</si>
  <si>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</si>
  <si>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</si>
  <si>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</si>
  <si>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</si>
  <si>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</si>
  <si>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</si>
  <si>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</si>
  <si>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</si>
  <si>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</si>
  <si>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</si>
  <si>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</si>
  <si>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</si>
  <si>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</si>
  <si>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</si>
  <si>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</si>
  <si>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</si>
  <si>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</si>
  <si>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</si>
  <si>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</si>
  <si>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</si>
  <si>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</si>
  <si>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</si>
  <si>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</si>
  <si>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</si>
  <si>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</si>
  <si>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</si>
  <si>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</si>
  <si>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</si>
  <si>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</si>
  <si>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</si>
  <si>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</si>
  <si>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</si>
  <si>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</si>
  <si>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</si>
  <si>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</si>
  <si>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</si>
  <si>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</si>
  <si>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</si>
  <si>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</si>
  <si>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</si>
  <si>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</si>
  <si>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</si>
  <si>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</si>
  <si>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</si>
  <si>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</si>
  <si>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</si>
  <si>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</si>
  <si>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</si>
  <si>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</si>
  <si>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</si>
  <si>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</si>
  <si>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</si>
  <si>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</si>
  <si>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</si>
  <si>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</si>
  <si>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</si>
  <si>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</si>
  <si>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</si>
  <si>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</si>
  <si>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</si>
  <si>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</si>
  <si>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</si>
  <si>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</si>
  <si>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</si>
  <si>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</si>
  <si>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</si>
  <si>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</si>
  <si>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</si>
  <si>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</si>
  <si>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</si>
  <si>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</si>
  <si>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</si>
  <si>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</si>
  <si>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</si>
  <si>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</si>
  <si>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</si>
  <si>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</si>
  <si>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</si>
  <si>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</si>
  <si>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</si>
  <si>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</si>
  <si>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</si>
  <si>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</si>
  <si>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</si>
  <si>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</si>
  <si>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</si>
  <si>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</si>
  <si>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</si>
  <si>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</si>
  <si>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</si>
  <si>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</si>
  <si>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</si>
  <si>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</si>
  <si>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</si>
  <si>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</si>
  <si>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</si>
  <si>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</si>
  <si>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</si>
  <si>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</si>
  <si>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</si>
  <si>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</si>
  <si>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</si>
  <si>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</si>
  <si>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</si>
  <si>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</si>
  <si>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</si>
  <si>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</si>
  <si>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</si>
  <si>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</si>
  <si>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</si>
  <si>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</si>
  <si>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</si>
  <si>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</si>
  <si>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</si>
  <si>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</si>
  <si>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</si>
  <si>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</si>
  <si>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</si>
  <si>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</si>
  <si>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</si>
  <si>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</si>
  <si>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</si>
  <si>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</si>
  <si>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</si>
  <si>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</si>
  <si>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</si>
  <si>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</si>
  <si>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</si>
  <si>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</si>
  <si>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</si>
  <si>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</si>
  <si>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</si>
  <si>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</si>
  <si>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</si>
  <si>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</si>
  <si>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</si>
  <si>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</si>
  <si>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</si>
  <si>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</si>
  <si>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</si>
  <si>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</si>
  <si>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</si>
  <si>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</si>
  <si>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</si>
  <si>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</si>
  <si>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</si>
  <si>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</si>
  <si>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</si>
  <si>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</si>
  <si>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</si>
  <si>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</si>
  <si>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</si>
  <si>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</si>
  <si>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</si>
  <si>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</si>
  <si>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</si>
  <si>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</si>
  <si>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</si>
  <si>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</si>
  <si>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</si>
  <si>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</si>
  <si>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</si>
  <si>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</si>
  <si>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</si>
  <si>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</si>
  <si>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</si>
  <si>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</si>
  <si>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</si>
  <si>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</si>
  <si>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</si>
  <si>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</si>
  <si>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</si>
  <si>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</si>
  <si>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</si>
  <si>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</si>
  <si>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</si>
  <si>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</si>
  <si>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</si>
  <si>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</si>
  <si>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</si>
  <si>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</si>
  <si>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</si>
  <si>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</si>
  <si>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</si>
  <si>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</si>
  <si>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</si>
  <si>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</si>
  <si>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</si>
  <si>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</si>
  <si>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</si>
  <si>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</si>
  <si>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</si>
  <si>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</si>
  <si>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</si>
  <si>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</si>
  <si>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</si>
  <si>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</si>
  <si>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</si>
  <si>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</si>
  <si>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</si>
  <si>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</si>
  <si>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</si>
  <si>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</si>
  <si>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</si>
  <si>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</si>
  <si>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</si>
  <si>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</si>
  <si>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</si>
  <si>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</si>
  <si>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</si>
  <si>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</si>
  <si>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</si>
  <si>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</si>
  <si>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</si>
  <si>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</si>
  <si>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</si>
  <si>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</si>
  <si>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</si>
  <si>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</si>
  <si>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</si>
  <si>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</si>
  <si>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</si>
  <si>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</si>
  <si>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</si>
  <si>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</si>
  <si>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</si>
  <si>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</si>
  <si>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</si>
  <si>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</si>
  <si>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</si>
  <si>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</si>
  <si>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</si>
  <si>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</si>
  <si>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</si>
  <si>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</si>
  <si>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</si>
  <si>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</si>
  <si>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</si>
  <si>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</si>
  <si>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</si>
  <si>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</si>
  <si>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</si>
  <si>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</si>
  <si>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</si>
  <si>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</si>
  <si>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</si>
  <si>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</si>
  <si>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</si>
  <si>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</si>
  <si>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</si>
  <si>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</si>
  <si>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</si>
  <si>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</si>
  <si>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</si>
  <si>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</si>
  <si>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</si>
  <si>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</si>
  <si>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</si>
  <si>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</si>
  <si>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</si>
  <si>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</si>
  <si>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</si>
  <si>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</si>
  <si>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</si>
  <si>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</si>
  <si>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</si>
  <si>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</si>
  <si>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</si>
  <si>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</si>
  <si>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</si>
  <si>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</si>
  <si>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</si>
  <si>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</si>
  <si>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</si>
  <si>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</si>
  <si>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</si>
  <si>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</si>
  <si>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</si>
  <si>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</si>
  <si>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</si>
  <si>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</si>
  <si>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</si>
  <si>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</si>
  <si>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</si>
  <si>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</si>
  <si>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</si>
  <si>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</si>
  <si>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</si>
  <si>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</si>
  <si>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</si>
  <si>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</si>
  <si>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</si>
  <si>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</si>
  <si>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</si>
  <si>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</si>
  <si>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</si>
  <si>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</si>
  <si>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</si>
  <si>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</si>
  <si>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</si>
  <si>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</si>
  <si>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</si>
  <si>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</si>
  <si>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</si>
  <si>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</si>
  <si>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</si>
  <si>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</si>
  <si>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</si>
  <si>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</si>
  <si>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</si>
  <si>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</si>
  <si>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</si>
  <si>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</si>
  <si>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</si>
  <si>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</si>
  <si>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</si>
  <si>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</si>
  <si>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</si>
  <si>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</si>
  <si>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</si>
  <si>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</si>
  <si>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</si>
  <si>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</si>
  <si>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</si>
  <si>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</si>
  <si>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</si>
  <si>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</si>
  <si>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</si>
  <si>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</si>
  <si>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</si>
  <si>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</si>
  <si>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</si>
  <si>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</si>
  <si>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</si>
  <si>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</si>
  <si>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</si>
  <si>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</si>
  <si>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</si>
  <si>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</si>
  <si>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</si>
  <si>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</si>
  <si>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</si>
  <si>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</si>
  <si>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</si>
  <si>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</si>
  <si>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</si>
  <si>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</si>
  <si>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</si>
  <si>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</si>
  <si>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</si>
  <si>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</si>
  <si>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</si>
  <si>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</si>
  <si>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</si>
  <si>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</si>
  <si>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</si>
  <si>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</si>
  <si>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</si>
  <si>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</si>
  <si>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</si>
  <si>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</si>
  <si>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</si>
  <si>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</si>
  <si>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</si>
  <si>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</si>
  <si>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</si>
  <si>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</si>
  <si>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</si>
  <si>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</si>
  <si>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</si>
  <si>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</si>
  <si>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</si>
  <si>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</si>
  <si>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</si>
  <si>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</si>
  <si>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</si>
  <si>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</si>
  <si>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</si>
  <si>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</si>
  <si>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</si>
  <si>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</si>
  <si>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</si>
  <si>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</si>
  <si>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</si>
  <si>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</si>
  <si>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</si>
  <si>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</si>
  <si>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</si>
  <si>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</si>
  <si>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</si>
  <si>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</si>
  <si>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</si>
  <si>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</si>
  <si>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</si>
  <si>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</si>
  <si>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</si>
  <si>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</si>
  <si>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</si>
  <si>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</si>
  <si>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</si>
  <si>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</si>
  <si>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</si>
  <si>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</si>
  <si>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</si>
  <si>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</si>
  <si>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</si>
  <si>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</si>
  <si>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</si>
  <si>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</si>
  <si>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</si>
  <si>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</si>
  <si>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</si>
  <si>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</si>
  <si>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</si>
  <si>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</si>
  <si>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</si>
  <si>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</si>
  <si>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</si>
  <si>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</si>
  <si>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</si>
  <si>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</si>
  <si>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</si>
  <si>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</si>
  <si>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</si>
  <si>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</si>
  <si>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</si>
  <si>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</si>
  <si>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</si>
  <si>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</si>
  <si>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</si>
  <si>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</si>
  <si>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</si>
  <si>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</si>
  <si>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</si>
  <si>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</si>
  <si>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</si>
  <si>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</si>
  <si>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</si>
  <si>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</si>
  <si>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</si>
  <si>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</si>
  <si>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</si>
  <si>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</si>
  <si>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</si>
  <si>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</si>
  <si>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</si>
  <si>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</si>
  <si>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</si>
  <si>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</si>
  <si>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</si>
  <si>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</si>
  <si>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</si>
  <si>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</si>
  <si>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</si>
  <si>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</si>
  <si>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</si>
  <si>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</si>
  <si>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</si>
  <si>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</si>
  <si>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</si>
  <si>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</si>
  <si>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</si>
  <si>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</si>
  <si>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</si>
  <si>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</si>
  <si>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</si>
  <si>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</si>
  <si>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</si>
  <si>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</si>
  <si>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</si>
  <si>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</si>
  <si>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</si>
  <si>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</si>
  <si>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</si>
  <si>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</si>
  <si>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</si>
  <si>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</si>
  <si>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</si>
  <si>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</si>
  <si>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</si>
  <si>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</si>
  <si>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</si>
  <si>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</si>
  <si>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</si>
  <si>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</si>
  <si>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</si>
  <si>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</si>
  <si>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</si>
  <si>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</si>
  <si>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</si>
  <si>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</si>
  <si>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</si>
  <si>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</si>
  <si>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</si>
  <si>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</si>
  <si>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</si>
  <si>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</si>
  <si>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</si>
  <si>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</si>
  <si>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</si>
  <si>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</si>
  <si>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</si>
  <si>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</si>
  <si>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</si>
  <si>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</si>
  <si>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</si>
  <si>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</si>
  <si>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</si>
  <si>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</si>
  <si>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</si>
  <si>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</si>
  <si>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</si>
  <si>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</si>
  <si>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</si>
  <si>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</si>
  <si>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</si>
  <si>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</si>
  <si>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</si>
  <si>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</si>
  <si>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</si>
  <si>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</si>
  <si>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</si>
  <si>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</si>
  <si>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</si>
  <si>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</si>
  <si>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</si>
  <si>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</si>
  <si>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</si>
  <si>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</si>
  <si>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</si>
  <si>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</si>
  <si>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</si>
  <si>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</si>
  <si>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</si>
  <si>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</si>
  <si>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</si>
  <si>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</si>
  <si>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</si>
  <si>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</si>
  <si>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</si>
  <si>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</si>
  <si>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</si>
  <si>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</si>
  <si>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</si>
  <si>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</si>
  <si>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</si>
  <si>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</si>
  <si>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</si>
  <si>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</si>
  <si>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</si>
  <si>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</si>
  <si>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</si>
  <si>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</si>
  <si>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</si>
  <si>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</si>
  <si>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</si>
  <si>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</si>
  <si>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</si>
  <si>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</si>
  <si>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</si>
  <si>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</si>
  <si>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</si>
  <si>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</si>
  <si>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</si>
  <si>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</si>
  <si>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</si>
  <si>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</si>
  <si>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</si>
  <si>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</si>
  <si>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</si>
  <si>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</si>
  <si>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</si>
  <si>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</si>
  <si>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</si>
  <si>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</si>
  <si>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</si>
  <si>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</si>
  <si>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</si>
  <si>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</si>
  <si>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</si>
  <si>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</si>
  <si>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</si>
  <si>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</si>
  <si>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</si>
  <si>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</si>
  <si>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</si>
  <si>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</si>
  <si>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</si>
  <si>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</si>
  <si>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</si>
  <si>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</si>
  <si>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</si>
  <si>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</si>
  <si>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</si>
  <si>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</si>
  <si>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</si>
  <si>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</si>
  <si>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</si>
  <si>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</si>
  <si>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</si>
  <si>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</si>
  <si>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</si>
  <si>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</si>
  <si>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</si>
  <si>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</si>
  <si>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</si>
  <si>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</si>
  <si>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</si>
  <si>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</si>
  <si>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</si>
  <si>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</si>
  <si>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</si>
  <si>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</si>
  <si>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</si>
  <si>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</si>
  <si>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</si>
  <si>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</si>
  <si>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</si>
  <si>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</si>
  <si>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</si>
  <si>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</si>
  <si>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</si>
  <si>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</si>
  <si>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</si>
  <si>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</si>
  <si>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</si>
  <si>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</si>
  <si>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</si>
  <si>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</si>
  <si>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</si>
  <si>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</si>
  <si>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</si>
  <si>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</si>
  <si>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</si>
  <si>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</si>
  <si>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</si>
  <si>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</si>
  <si>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</si>
  <si>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</si>
  <si>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</si>
  <si>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</si>
  <si>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</si>
  <si>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</si>
  <si>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</si>
  <si>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</si>
  <si>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</si>
  <si>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</si>
  <si>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</si>
  <si>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</si>
  <si>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</si>
  <si>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</si>
  <si>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</si>
  <si>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</si>
  <si>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</si>
  <si>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</si>
  <si>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</si>
  <si>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</si>
  <si>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</si>
  <si>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</si>
  <si>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</si>
  <si>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</si>
  <si>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</si>
  <si>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</si>
  <si>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</si>
  <si>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</si>
  <si>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</si>
  <si>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</si>
  <si>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</si>
  <si>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</si>
  <si>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</si>
  <si>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</si>
  <si>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</si>
  <si>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</si>
  <si>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</si>
  <si>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</si>
  <si>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</si>
  <si>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</si>
  <si>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</si>
  <si>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</si>
  <si>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</si>
  <si>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</si>
  <si>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</si>
  <si>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</si>
  <si>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</si>
  <si>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</si>
  <si>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</si>
  <si>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</si>
  <si>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</si>
  <si>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</si>
  <si>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</si>
  <si>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</si>
  <si>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</si>
  <si>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</si>
  <si>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</si>
  <si>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</si>
  <si>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</si>
  <si>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</si>
  <si>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</si>
  <si>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</si>
  <si>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</si>
  <si>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</si>
  <si>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</si>
  <si>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</si>
  <si>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</si>
  <si>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</si>
  <si>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</si>
  <si>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</si>
  <si>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</si>
  <si>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</si>
  <si>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</si>
  <si>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</si>
  <si>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</si>
  <si>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</si>
  <si>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</si>
  <si>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</si>
  <si>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</si>
  <si>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</si>
  <si>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</si>
  <si>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</si>
  <si>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</si>
  <si>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</si>
  <si>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</si>
  <si>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</si>
  <si>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</si>
  <si>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</si>
  <si>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</si>
  <si>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</si>
  <si>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</si>
  <si>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</si>
  <si>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</si>
  <si>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</si>
  <si>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</si>
  <si>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</si>
  <si>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</si>
  <si>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</si>
  <si>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</si>
  <si>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</si>
  <si>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</si>
  <si>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</si>
  <si>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</si>
  <si>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</si>
  <si>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</si>
  <si>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</si>
  <si>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</si>
  <si>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</si>
  <si>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</si>
  <si>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</si>
  <si>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</si>
  <si>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</si>
  <si>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</si>
  <si>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</si>
  <si>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</si>
  <si>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</si>
  <si>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</si>
  <si>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</si>
  <si>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</si>
  <si>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</si>
  <si>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</si>
  <si>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</si>
  <si>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</si>
  <si>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</si>
  <si>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</si>
  <si>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</si>
  <si>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</si>
  <si>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</si>
  <si>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</si>
  <si>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</si>
  <si>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</si>
  <si>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</si>
  <si>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</si>
  <si>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</si>
  <si>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</si>
  <si>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</si>
  <si>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</si>
  <si>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</si>
  <si>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</si>
  <si>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</si>
  <si>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</si>
  <si>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</si>
  <si>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</si>
  <si>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</si>
  <si>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</si>
  <si>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</si>
  <si>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</si>
  <si>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</si>
  <si>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</si>
  <si>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</si>
  <si>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</si>
  <si>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</si>
  <si>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</si>
  <si>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</si>
  <si>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</si>
  <si>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</si>
  <si>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</si>
  <si>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</si>
  <si>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</si>
  <si>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</si>
  <si>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</si>
  <si>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</si>
  <si>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</si>
  <si>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</si>
  <si>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</si>
  <si>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</si>
  <si>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</si>
  <si>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</si>
  <si>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</si>
  <si>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</si>
  <si>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</si>
  <si>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</si>
  <si>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</si>
  <si>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</si>
  <si>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</si>
  <si>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</si>
  <si>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</si>
  <si>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</si>
  <si>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</si>
  <si>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</si>
  <si>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</si>
  <si>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</si>
  <si>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</si>
  <si>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</si>
  <si>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</si>
  <si>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</si>
  <si>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</si>
  <si>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</si>
  <si>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</si>
  <si>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</si>
  <si>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</si>
  <si>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</si>
  <si>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</si>
  <si>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</si>
  <si>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</si>
  <si>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</si>
  <si>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</si>
  <si>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</si>
  <si>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</si>
  <si>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</si>
  <si>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</si>
  <si>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</si>
  <si>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</si>
  <si>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</si>
  <si>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</si>
  <si>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</si>
  <si>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</si>
  <si>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</si>
  <si>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</si>
  <si>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</si>
  <si>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</si>
  <si>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</si>
  <si>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</si>
  <si>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</si>
  <si>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</si>
  <si>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</si>
  <si>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</si>
  <si>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</si>
  <si>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</si>
  <si>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</si>
  <si>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</si>
  <si>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</si>
  <si>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</si>
  <si>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</si>
  <si>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</si>
  <si>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</si>
  <si>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</si>
  <si>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</si>
  <si>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</si>
  <si>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</si>
  <si>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</si>
  <si>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</si>
  <si>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</si>
  <si>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</si>
  <si>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</si>
  <si>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</si>
  <si>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</si>
  <si>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</si>
  <si>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</si>
  <si>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</si>
  <si>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</si>
  <si>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</si>
  <si>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</si>
  <si>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</si>
  <si>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</si>
  <si>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</si>
  <si>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</si>
  <si>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</si>
  <si>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</si>
  <si>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</si>
  <si>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</si>
  <si>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</si>
  <si>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</si>
  <si>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</si>
  <si>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</si>
  <si>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</si>
  <si>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</si>
  <si>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</si>
  <si>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</si>
  <si>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</si>
  <si>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</si>
  <si>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</si>
  <si>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</si>
  <si>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</si>
  <si>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</si>
  <si>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</si>
  <si>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</si>
  <si>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</si>
  <si>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</si>
  <si>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</si>
  <si>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</si>
  <si>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</si>
  <si>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</si>
  <si>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</si>
  <si>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</si>
  <si>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</si>
  <si>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</si>
  <si>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</si>
  <si>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</si>
  <si>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</si>
  <si>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</si>
  <si>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</si>
  <si>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</si>
  <si>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</si>
  <si>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</si>
  <si>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</si>
  <si>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</si>
  <si>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</si>
  <si>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</si>
  <si>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</si>
  <si>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</si>
  <si>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</si>
  <si>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</si>
  <si>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</si>
  <si>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</si>
  <si>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</si>
  <si>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</si>
  <si>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</si>
  <si>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</si>
  <si>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</si>
  <si>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</si>
  <si>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</si>
  <si>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</si>
  <si>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</si>
  <si>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</si>
  <si>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</si>
  <si>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</si>
  <si>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</si>
  <si>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</si>
  <si>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</si>
  <si>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</si>
  <si>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</si>
  <si>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</si>
  <si>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</si>
  <si>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</si>
  <si>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</si>
  <si>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</si>
  <si>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</si>
  <si>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</si>
  <si>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</si>
  <si>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</si>
  <si>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</si>
  <si>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</si>
  <si>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</si>
  <si>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</si>
  <si>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</si>
  <si>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</si>
  <si>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</si>
  <si>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</si>
  <si>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</si>
  <si>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</si>
  <si>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</si>
  <si>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</si>
  <si>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</si>
  <si>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</si>
  <si>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</si>
  <si>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</si>
  <si>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</si>
  <si>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</si>
  <si>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</si>
  <si>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</si>
  <si>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</si>
  <si>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</si>
  <si>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</si>
  <si>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</si>
  <si>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</si>
  <si>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</si>
  <si>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</si>
  <si>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</si>
  <si>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</si>
  <si>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</si>
  <si>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</si>
  <si>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</si>
  <si>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</si>
  <si>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</si>
  <si>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</si>
  <si>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</si>
  <si>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</si>
  <si>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</si>
  <si>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</si>
  <si>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</si>
  <si>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</si>
  <si>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</si>
  <si>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</si>
  <si>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</si>
  <si>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</si>
  <si>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</si>
  <si>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</si>
  <si>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</si>
  <si>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</si>
  <si>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</si>
  <si>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</si>
  <si>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</si>
  <si>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</si>
  <si>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</si>
  <si>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</si>
  <si>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</si>
  <si>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</si>
  <si>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</si>
  <si>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</si>
  <si>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</si>
  <si>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</si>
  <si>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</si>
  <si>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</si>
  <si>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</si>
  <si>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</si>
  <si>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</si>
  <si>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</si>
  <si>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</si>
  <si>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</si>
  <si>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</si>
  <si>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</si>
  <si>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</si>
  <si>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</si>
  <si>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</si>
  <si>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</si>
  <si>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</si>
  <si>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</si>
  <si>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</si>
  <si>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</si>
  <si>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</si>
  <si>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</si>
  <si>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</si>
  <si>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</si>
  <si>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</si>
  <si>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</si>
  <si>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</si>
  <si>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</si>
  <si>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</si>
  <si>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</si>
  <si>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</si>
  <si>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</si>
  <si>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</si>
  <si>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</si>
  <si>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</si>
  <si>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</si>
  <si>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</si>
  <si>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</si>
  <si>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</si>
  <si>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</si>
  <si>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</si>
  <si>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</si>
  <si>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</si>
  <si>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</si>
  <si>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</si>
  <si>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</si>
  <si>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</si>
  <si>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</si>
  <si>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</si>
  <si>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</si>
  <si>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</si>
  <si>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</si>
  <si>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</si>
  <si>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</si>
  <si>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</si>
  <si>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</si>
  <si>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</si>
  <si>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</si>
  <si>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</si>
  <si>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</si>
  <si>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</si>
  <si>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</si>
  <si>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</si>
  <si>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</si>
  <si>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</si>
  <si>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</si>
  <si>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</si>
  <si>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</si>
  <si>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</si>
  <si>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</si>
  <si>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</si>
  <si>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</si>
  <si>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</si>
  <si>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</si>
  <si>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</si>
  <si>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</si>
  <si>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</si>
  <si>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</si>
  <si>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</si>
  <si>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</si>
  <si>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</si>
  <si>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</si>
  <si>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</si>
  <si>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</si>
  <si>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</si>
  <si>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</si>
  <si>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</si>
  <si>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</si>
  <si>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</si>
  <si>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</si>
  <si>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</si>
  <si>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</si>
  <si>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</si>
  <si>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</si>
  <si>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</si>
  <si>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</si>
  <si>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</si>
  <si>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</si>
  <si>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</si>
  <si>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</si>
  <si>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</si>
  <si>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</si>
  <si>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</si>
  <si>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</si>
  <si>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</si>
  <si>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</si>
  <si>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</si>
  <si>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</si>
  <si>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</si>
  <si>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</si>
  <si>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</si>
  <si>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</si>
  <si>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</si>
  <si>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</si>
  <si>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</si>
  <si>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</si>
  <si>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</si>
  <si>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</si>
  <si>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</si>
  <si>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</si>
  <si>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</si>
  <si>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</si>
  <si>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</si>
  <si>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</si>
  <si>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</si>
  <si>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</si>
  <si>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</si>
  <si>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</si>
  <si>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</si>
  <si>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</si>
  <si>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</si>
  <si>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</si>
  <si>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</si>
  <si>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</si>
  <si>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</si>
  <si>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</si>
  <si>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</si>
  <si>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</si>
  <si>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</si>
  <si>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</si>
  <si>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</si>
  <si>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</si>
  <si>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</si>
  <si>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</si>
  <si>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</si>
  <si>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</si>
  <si>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</si>
  <si>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</si>
  <si>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</si>
  <si>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</si>
  <si>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</si>
  <si>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</si>
  <si>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</si>
  <si>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</si>
  <si>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</si>
  <si>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</si>
  <si>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</si>
  <si>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</si>
  <si>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</si>
  <si>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</si>
  <si>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</si>
  <si>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</si>
  <si>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</si>
  <si>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</si>
  <si>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</si>
  <si>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</si>
  <si>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</si>
  <si>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</si>
  <si>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</si>
  <si>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</si>
  <si>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</si>
  <si>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</si>
  <si>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</si>
  <si>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</si>
  <si>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</si>
  <si>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</si>
  <si>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</si>
  <si>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</si>
  <si>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</si>
  <si>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</si>
  <si>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</si>
  <si>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</si>
  <si>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</si>
  <si>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</si>
  <si>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</si>
  <si>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</si>
  <si>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</si>
  <si>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</si>
  <si>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</si>
  <si>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</si>
  <si>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</si>
  <si>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</si>
  <si>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</si>
  <si>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</si>
  <si>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</si>
  <si>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</si>
  <si>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</si>
  <si>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</si>
  <si>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</si>
  <si>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</si>
  <si>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</si>
  <si>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</si>
  <si>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</si>
  <si>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</si>
  <si>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</si>
  <si>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</si>
  <si>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</si>
  <si>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</si>
  <si>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</si>
  <si>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</si>
  <si>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</si>
  <si>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</si>
  <si>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</si>
  <si>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</si>
  <si>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</si>
  <si>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</si>
  <si>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</si>
  <si>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</si>
  <si>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</si>
  <si>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</si>
  <si>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</si>
  <si>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</si>
  <si>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</si>
  <si>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</si>
  <si>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</si>
  <si>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</si>
  <si>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</si>
  <si>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</si>
  <si>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</si>
  <si>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</si>
  <si>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</si>
  <si>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</si>
  <si>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</si>
  <si>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</si>
  <si>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</si>
  <si>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</si>
  <si>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</si>
  <si>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</si>
  <si>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</si>
  <si>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</si>
  <si>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</si>
  <si>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</si>
  <si>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</si>
  <si>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</si>
  <si>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</si>
  <si>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</si>
  <si>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</si>
  <si>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</si>
  <si>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</si>
  <si>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</si>
  <si>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</si>
  <si>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</si>
  <si>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</si>
  <si>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</si>
  <si>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</si>
  <si>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</si>
  <si>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</si>
  <si>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</si>
  <si>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</si>
  <si>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</si>
  <si>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</si>
  <si>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</si>
  <si>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</si>
  <si>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</si>
  <si>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</si>
  <si>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</si>
  <si>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</si>
  <si>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</si>
  <si>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</si>
  <si>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</si>
  <si>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</si>
  <si>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</si>
  <si>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</si>
  <si>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</si>
  <si>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</si>
  <si>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</si>
  <si>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</si>
  <si>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</si>
  <si>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</si>
  <si>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</si>
  <si>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</si>
  <si>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</si>
  <si>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</si>
  <si>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</si>
  <si>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</si>
  <si>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</si>
  <si>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</si>
  <si>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</si>
  <si>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</si>
  <si>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</si>
  <si>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</si>
  <si>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</si>
  <si>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</si>
  <si>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</si>
  <si>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</si>
  <si>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</si>
  <si>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</si>
  <si>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</si>
  <si>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</si>
  <si>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</si>
  <si>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</si>
  <si>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</si>
  <si>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</si>
  <si>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</si>
  <si>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</si>
  <si>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</si>
  <si>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</si>
  <si>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</si>
  <si>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</si>
  <si>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</si>
  <si>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</si>
  <si>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</si>
  <si>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</si>
  <si>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</si>
  <si>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</si>
  <si>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</si>
  <si>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</si>
  <si>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</si>
  <si>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</si>
  <si>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</si>
  <si>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</si>
  <si>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</si>
  <si>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</si>
  <si>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</si>
  <si>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</si>
  <si>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</si>
  <si>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</si>
  <si>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</si>
  <si>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</si>
  <si>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</si>
  <si>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</si>
  <si>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</si>
  <si>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</si>
  <si>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</si>
  <si>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</si>
  <si>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</si>
  <si>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</si>
  <si>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</si>
  <si>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</si>
  <si>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</si>
  <si>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</si>
  <si>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</si>
  <si>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</si>
  <si>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</si>
  <si>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</si>
  <si>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</si>
  <si>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</si>
  <si>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</si>
  <si>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</si>
  <si>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</si>
  <si>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</si>
  <si>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</si>
  <si>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</si>
  <si>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</si>
  <si>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</si>
  <si>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</si>
  <si>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</si>
  <si>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</si>
  <si>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</si>
  <si>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</si>
  <si>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</si>
  <si>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</si>
  <si>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</si>
  <si>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</si>
  <si>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</si>
  <si>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</si>
  <si>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</si>
  <si>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</si>
  <si>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</si>
  <si>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</si>
  <si>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</si>
  <si>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</si>
  <si>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</si>
  <si>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</si>
  <si>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</si>
  <si>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</si>
  <si>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</si>
  <si>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</si>
  <si>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</si>
  <si>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</si>
  <si>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</si>
  <si>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</si>
  <si>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</si>
  <si>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</si>
  <si>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</si>
  <si>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</si>
  <si>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</si>
  <si>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</si>
  <si>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</si>
  <si>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</si>
  <si>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</si>
  <si>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</si>
  <si>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</si>
  <si>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</si>
  <si>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</si>
  <si>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</si>
  <si>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</si>
  <si>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</si>
  <si>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</si>
  <si>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</si>
  <si>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</si>
  <si>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</si>
  <si>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</si>
  <si>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</si>
  <si>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</si>
  <si>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</si>
  <si>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</si>
  <si>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</si>
  <si>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</si>
  <si>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</si>
  <si>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</si>
  <si>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</si>
  <si>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</si>
  <si>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</si>
  <si>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</si>
  <si>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</si>
  <si>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</si>
  <si>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</si>
  <si>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</si>
  <si>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</si>
  <si>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</si>
  <si>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</si>
  <si>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</si>
  <si>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</si>
  <si>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</si>
  <si>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</si>
  <si>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</si>
  <si>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</si>
  <si>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</si>
  <si>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</si>
  <si>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</si>
  <si>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</si>
  <si>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</si>
  <si>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</si>
  <si>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</si>
  <si>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</si>
  <si>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</si>
  <si>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</si>
  <si>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</si>
  <si>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</si>
  <si>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</si>
  <si>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</si>
  <si>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</si>
  <si>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</si>
  <si>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</si>
  <si>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</si>
  <si>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</si>
  <si>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</si>
  <si>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</si>
  <si>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</si>
  <si>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</si>
  <si>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</si>
  <si>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</si>
  <si>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</si>
  <si>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</si>
  <si>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</si>
  <si>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</si>
  <si>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</si>
  <si>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</si>
  <si>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</si>
  <si>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</si>
  <si>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</si>
  <si>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</si>
  <si>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</si>
  <si>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</si>
  <si>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</si>
  <si>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</si>
  <si>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</si>
  <si>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</si>
  <si>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</si>
  <si>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</si>
  <si>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</si>
  <si>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</si>
  <si>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</si>
  <si>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</si>
  <si>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</si>
  <si>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</si>
  <si>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</si>
  <si>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</si>
  <si>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</si>
  <si>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</si>
  <si>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</si>
  <si>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</si>
  <si>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</si>
  <si>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</si>
  <si>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</si>
  <si>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</si>
  <si>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</si>
  <si>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</si>
  <si>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</si>
  <si>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</si>
  <si>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</si>
  <si>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</si>
  <si>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</si>
  <si>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</si>
  <si>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</si>
  <si>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</si>
  <si>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</si>
  <si>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</si>
  <si>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</si>
  <si>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</si>
  <si>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</si>
  <si>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</si>
  <si>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</si>
  <si>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</si>
  <si>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</si>
  <si>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</si>
  <si>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</si>
  <si>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</si>
  <si>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</si>
  <si>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</si>
  <si>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</si>
  <si>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</si>
  <si>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</si>
  <si>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</si>
  <si>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</si>
  <si>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</si>
  <si>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</si>
  <si>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</si>
  <si>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</si>
  <si>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</si>
  <si>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</si>
  <si>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</si>
  <si>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</si>
  <si>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</si>
  <si>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</si>
  <si>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</si>
  <si>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</si>
  <si>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</si>
  <si>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</si>
  <si>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</si>
  <si>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</si>
  <si>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</si>
  <si>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</si>
  <si>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</si>
  <si>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</si>
  <si>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</si>
  <si>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</si>
  <si>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</si>
  <si>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</si>
  <si>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</si>
  <si>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</si>
  <si>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</si>
  <si>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</si>
  <si>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</si>
  <si>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</si>
  <si>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</si>
  <si>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</si>
  <si>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</si>
  <si>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</si>
  <si>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</si>
  <si>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</si>
  <si>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</si>
  <si>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</si>
  <si>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</si>
  <si>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</si>
  <si>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</si>
  <si>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</si>
  <si>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</si>
  <si>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</si>
  <si>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</si>
  <si>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</si>
  <si>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</si>
  <si>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</si>
  <si>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</si>
  <si>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</si>
  <si>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</si>
  <si>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</si>
  <si>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</si>
  <si>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</si>
  <si>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</si>
  <si>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</si>
  <si>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</si>
  <si>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</si>
  <si>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</si>
  <si>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</si>
  <si>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</si>
  <si>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</si>
  <si>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</si>
  <si>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</si>
  <si>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</si>
  <si>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</si>
  <si>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</si>
  <si>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</si>
  <si>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</si>
  <si>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</si>
  <si>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</si>
  <si>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</si>
  <si>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</si>
  <si>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</si>
  <si>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</si>
  <si>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</si>
  <si>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</si>
  <si>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</si>
  <si>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</si>
  <si>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</si>
  <si>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</si>
  <si>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</si>
  <si>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</si>
  <si>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</si>
  <si>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</si>
  <si>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</si>
  <si>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</si>
  <si>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</si>
  <si>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</si>
  <si>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</si>
  <si>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</si>
  <si>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</si>
  <si>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</si>
  <si>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</si>
  <si>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</si>
  <si>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</si>
  <si>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</si>
  <si>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</si>
  <si>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</si>
  <si>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</si>
  <si>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</si>
  <si>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</si>
  <si>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</si>
  <si>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</si>
  <si>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</si>
  <si>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</si>
  <si>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</si>
  <si>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</si>
  <si>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</si>
  <si>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</si>
  <si>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</si>
  <si>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</si>
  <si>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</si>
  <si>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</si>
  <si>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</si>
  <si>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</si>
  <si>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</si>
  <si>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</si>
  <si>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</si>
  <si>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</si>
  <si>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</si>
  <si>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</si>
  <si>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</si>
  <si>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</si>
  <si>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</si>
  <si>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</si>
  <si>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</si>
  <si>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</si>
  <si>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</si>
  <si>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</si>
  <si>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</si>
  <si>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</si>
  <si>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</si>
  <si>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</si>
  <si>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</si>
  <si>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</si>
  <si>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</si>
  <si>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</si>
  <si>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</si>
  <si>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</si>
  <si>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</si>
  <si>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</si>
  <si>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</si>
  <si>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</si>
  <si>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</si>
  <si>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</si>
  <si>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</si>
  <si>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</si>
  <si>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</si>
  <si>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</si>
  <si>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</si>
  <si>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</si>
  <si>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</si>
  <si>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</si>
  <si>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</si>
  <si>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</si>
  <si>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</si>
  <si>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</si>
  <si>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</si>
  <si>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</si>
  <si>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</si>
  <si>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</si>
  <si>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</si>
  <si>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</si>
  <si>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</si>
  <si>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</si>
  <si>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</si>
  <si>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</si>
  <si>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</si>
  <si>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</si>
  <si>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</si>
  <si>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</si>
  <si>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</si>
  <si>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</si>
  <si>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</si>
  <si>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</si>
  <si>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</si>
  <si>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</si>
  <si>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</si>
  <si>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</si>
  <si>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</si>
  <si>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</si>
  <si>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</si>
  <si>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</si>
  <si>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</si>
  <si>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</si>
  <si>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</si>
  <si>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</si>
  <si>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</si>
  <si>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</si>
  <si>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</si>
  <si>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</si>
  <si>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</si>
  <si>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</si>
  <si>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</si>
  <si>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</si>
  <si>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</si>
  <si>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</si>
  <si>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</si>
  <si>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</si>
  <si>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</si>
  <si>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</si>
  <si>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</si>
  <si>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</si>
  <si>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</si>
  <si>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</si>
  <si>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</si>
  <si>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</si>
  <si>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</si>
  <si>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</si>
  <si>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</si>
  <si>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</si>
  <si>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</si>
  <si>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</si>
  <si>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</si>
  <si>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</si>
  <si>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</si>
  <si>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</si>
  <si>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</si>
  <si>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</si>
  <si>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</si>
  <si>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</si>
  <si>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</si>
  <si>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</si>
  <si>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</si>
  <si>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</si>
  <si>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</si>
  <si>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</si>
  <si>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</si>
  <si>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</si>
  <si>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</si>
  <si>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</si>
  <si>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</si>
  <si>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</si>
  <si>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</si>
  <si>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</si>
  <si>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</si>
  <si>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</si>
  <si>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</si>
  <si>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</si>
  <si>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</si>
  <si>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</si>
  <si>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</si>
  <si>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</si>
  <si>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</si>
  <si>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</si>
  <si>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</si>
  <si>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</si>
  <si>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</si>
  <si>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</si>
  <si>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</si>
  <si>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</si>
  <si>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</si>
  <si>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</si>
  <si>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</si>
  <si>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</si>
  <si>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</si>
  <si>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</si>
  <si>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</si>
  <si>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</si>
  <si>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</si>
  <si>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</si>
  <si>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</si>
  <si>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</si>
  <si>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</si>
  <si>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</si>
  <si>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</si>
  <si>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</si>
  <si>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</si>
  <si>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</si>
  <si>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</si>
  <si>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</si>
  <si>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</si>
  <si>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</si>
  <si>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</si>
  <si>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</si>
  <si>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</si>
  <si>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</si>
  <si>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</si>
  <si>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</si>
  <si>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</si>
  <si>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</si>
  <si>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</si>
  <si>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</si>
  <si>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</si>
  <si>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</si>
  <si>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</si>
  <si>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</si>
  <si>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</si>
  <si>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</si>
  <si>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</si>
  <si>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</si>
  <si>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</si>
  <si>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</si>
  <si>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</si>
  <si>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</si>
  <si>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</si>
  <si>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</si>
  <si>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</si>
  <si>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</si>
  <si>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</si>
  <si>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</si>
  <si>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</si>
  <si>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</si>
  <si>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</si>
  <si>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</si>
  <si>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</si>
  <si>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</si>
  <si>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</si>
  <si>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</si>
  <si>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</si>
  <si>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</si>
  <si>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</si>
  <si>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</si>
  <si>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</si>
  <si>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</si>
  <si>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</si>
  <si>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</si>
  <si>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</si>
  <si>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</si>
  <si>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</si>
  <si>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</si>
  <si>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</si>
  <si>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</si>
  <si>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</si>
  <si>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</si>
  <si>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</si>
  <si>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</si>
  <si>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</si>
  <si>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</si>
  <si>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</si>
  <si>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</si>
  <si>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</si>
  <si>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</si>
  <si>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</si>
  <si>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</si>
  <si>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</si>
  <si>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</si>
  <si>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</si>
  <si>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</si>
  <si>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</si>
  <si>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</si>
  <si>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</si>
  <si>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</si>
  <si>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</si>
  <si>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</si>
  <si>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</si>
  <si>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</si>
  <si>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</si>
  <si>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</si>
  <si>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</si>
  <si>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</si>
  <si>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</si>
  <si>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</si>
  <si>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</si>
  <si>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</si>
  <si>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</si>
  <si>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</si>
  <si>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</si>
  <si>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</si>
  <si>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</si>
  <si>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</si>
  <si>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</si>
  <si>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</si>
  <si>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</si>
  <si>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</si>
  <si>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</si>
  <si>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</si>
  <si>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</si>
  <si>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</si>
  <si>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</si>
  <si>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</si>
  <si>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</si>
  <si>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</si>
  <si>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</si>
  <si>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</si>
  <si>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</si>
  <si>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</si>
  <si>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</si>
  <si>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</si>
  <si>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</si>
  <si>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</si>
  <si>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</si>
  <si>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</si>
  <si>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</si>
  <si>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</si>
  <si>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</si>
  <si>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</si>
  <si>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</si>
  <si>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</si>
  <si>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</si>
  <si>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</si>
  <si>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</si>
  <si>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</si>
  <si>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</si>
  <si>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</si>
  <si>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</si>
  <si>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</si>
  <si>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</si>
  <si>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</si>
  <si>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</si>
  <si>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</si>
  <si>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</si>
  <si>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</si>
  <si>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</si>
  <si>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</si>
  <si>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</si>
  <si>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</si>
  <si>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</si>
  <si>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</si>
  <si>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</si>
  <si>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</si>
  <si>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</si>
  <si>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</si>
  <si>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</si>
  <si>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</si>
  <si>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</si>
  <si>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</si>
  <si>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</si>
  <si>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</si>
  <si>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</si>
  <si>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</si>
  <si>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</si>
  <si>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</si>
  <si>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</si>
  <si>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</si>
  <si>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</si>
  <si>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</si>
  <si>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</si>
  <si>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</si>
  <si>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</si>
  <si>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</si>
  <si>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</si>
  <si>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</si>
  <si>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</si>
  <si>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</si>
  <si>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</si>
  <si>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</si>
  <si>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</si>
  <si>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</si>
  <si>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</si>
  <si>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</si>
  <si>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</si>
  <si>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</si>
  <si>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</si>
  <si>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</si>
  <si>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</si>
  <si>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</si>
  <si>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</si>
  <si>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</si>
  <si>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</si>
  <si>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</si>
  <si>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</si>
  <si>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</si>
  <si>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</si>
  <si>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</si>
  <si>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</si>
  <si>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</si>
  <si>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</si>
  <si>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</si>
  <si>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</si>
  <si>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</si>
  <si>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</si>
  <si>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</si>
  <si>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</si>
  <si>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</si>
  <si>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</si>
  <si>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</si>
  <si>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</si>
  <si>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</si>
  <si>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</si>
  <si>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</si>
  <si>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</si>
  <si>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</si>
  <si>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</si>
  <si>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</si>
  <si>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</si>
  <si>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</si>
  <si>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</si>
  <si>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</si>
  <si>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</si>
  <si>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</si>
  <si>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</si>
  <si>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</si>
  <si>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</si>
  <si>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</si>
  <si>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</si>
  <si>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</si>
  <si>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</si>
  <si>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</si>
  <si>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</si>
  <si>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</si>
  <si>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</si>
  <si>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</si>
  <si>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</si>
  <si>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</si>
  <si>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</si>
  <si>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</si>
  <si>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</si>
  <si>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</si>
  <si>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</si>
  <si>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</si>
  <si>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</si>
  <si>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</si>
  <si>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</si>
  <si>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</si>
  <si>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</si>
  <si>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</si>
  <si>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</si>
  <si>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</si>
  <si>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</si>
  <si>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</si>
  <si>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</si>
  <si>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</si>
  <si>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</si>
  <si>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</si>
  <si>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</si>
  <si>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</si>
  <si>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</si>
  <si>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</si>
  <si>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</si>
  <si>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</si>
  <si>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</si>
  <si>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</si>
  <si>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</si>
  <si>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</si>
  <si>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</si>
  <si>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</si>
  <si>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</si>
  <si>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</si>
  <si>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</si>
  <si>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</si>
  <si>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</si>
  <si>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</si>
  <si>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</si>
  <si>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</si>
  <si>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</si>
  <si>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</si>
  <si>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</si>
  <si>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</si>
  <si>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</si>
  <si>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</si>
  <si>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</si>
  <si>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</si>
  <si>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</si>
  <si>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</si>
  <si>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</si>
  <si>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</si>
  <si>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</si>
  <si>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</si>
  <si>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</si>
  <si>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</si>
  <si>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</si>
  <si>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</si>
  <si>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</si>
  <si>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</si>
  <si>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</si>
  <si>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</si>
  <si>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</si>
  <si>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</si>
  <si>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</si>
  <si>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</si>
  <si>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</si>
  <si>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</si>
  <si>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</si>
  <si>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</si>
  <si>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</si>
  <si>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</si>
  <si>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</si>
  <si>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</si>
  <si>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</si>
  <si>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</si>
  <si>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</si>
  <si>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</si>
  <si>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</si>
  <si>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</si>
  <si>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</si>
  <si>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</si>
  <si>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</si>
  <si>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</si>
  <si>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</si>
  <si>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</si>
  <si>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</si>
  <si>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</si>
  <si>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</si>
  <si>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</si>
  <si>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</si>
  <si>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</si>
  <si>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</si>
  <si>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</si>
  <si>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</si>
  <si>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</si>
  <si>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</si>
  <si>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</si>
  <si>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</si>
  <si>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</si>
  <si>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</si>
  <si>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</si>
  <si>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</si>
  <si>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</si>
  <si>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</si>
  <si>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</si>
  <si>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</si>
  <si>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</si>
  <si>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</si>
  <si>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</si>
  <si>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</si>
  <si>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</si>
  <si>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</si>
  <si>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</si>
  <si>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</si>
  <si>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</si>
  <si>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</si>
  <si>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</si>
  <si>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</si>
  <si>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</si>
  <si>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</si>
  <si>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</si>
  <si>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</si>
  <si>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</si>
  <si>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</si>
  <si>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</si>
  <si>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</si>
  <si>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</si>
  <si>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</si>
  <si>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</si>
  <si>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</si>
  <si>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</si>
  <si>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</si>
  <si>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</si>
  <si>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</si>
  <si>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</si>
  <si>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</si>
  <si>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</si>
  <si>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</si>
  <si>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</si>
  <si>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</si>
  <si>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</si>
  <si>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</si>
  <si>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</si>
  <si>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</si>
  <si>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</si>
  <si>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</si>
  <si>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</si>
  <si>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</si>
  <si>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</si>
  <si>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</si>
  <si>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</si>
  <si>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</si>
  <si>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</si>
  <si>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</si>
  <si>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</si>
  <si>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</si>
  <si>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</si>
  <si>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</si>
  <si>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</si>
  <si>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</si>
  <si>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</si>
  <si>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</si>
  <si>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</si>
  <si>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</si>
  <si>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</si>
  <si>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</si>
  <si>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</si>
  <si>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</si>
  <si>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</si>
  <si>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</si>
  <si>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</si>
  <si>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</si>
  <si>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</si>
  <si>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</si>
  <si>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</si>
  <si>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</si>
  <si>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</si>
  <si>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</si>
  <si>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</si>
  <si>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</si>
  <si>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</si>
  <si>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</si>
  <si>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</si>
  <si>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</si>
  <si>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</si>
  <si>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</si>
  <si>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</si>
  <si>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</si>
  <si>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</si>
  <si>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</si>
  <si>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</si>
  <si>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</si>
  <si>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</si>
  <si>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</si>
  <si>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</si>
  <si>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</si>
  <si>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</si>
  <si>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</si>
  <si>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</si>
  <si>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</si>
  <si>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</si>
  <si>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</si>
  <si>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</si>
  <si>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</si>
  <si>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</si>
  <si>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</si>
  <si>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</si>
  <si>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</si>
  <si>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</si>
  <si>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</si>
  <si>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</si>
  <si>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</si>
  <si>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</si>
  <si>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</si>
  <si>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</si>
  <si>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</si>
  <si>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</si>
  <si>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</si>
  <si>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</si>
  <si>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</si>
  <si>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</si>
  <si>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</si>
  <si>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</si>
  <si>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</si>
  <si>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</si>
  <si>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</si>
  <si>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</si>
  <si>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</si>
  <si>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</si>
  <si>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</si>
  <si>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</si>
  <si>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</si>
  <si>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</si>
  <si>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</si>
  <si>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</si>
  <si>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</si>
  <si>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</si>
  <si>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</si>
  <si>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</si>
  <si>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</si>
  <si>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</si>
  <si>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</si>
  <si>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</si>
  <si>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</si>
  <si>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</si>
  <si>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</si>
  <si>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</si>
  <si>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</si>
  <si>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</si>
  <si>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</si>
  <si>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</si>
  <si>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</si>
  <si>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</si>
  <si>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</si>
  <si>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</si>
  <si>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</si>
  <si>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</si>
  <si>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</si>
  <si>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</si>
  <si>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</si>
  <si>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</si>
  <si>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</si>
  <si>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</si>
  <si>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</si>
  <si>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</si>
  <si>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</si>
  <si>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</si>
  <si>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</si>
  <si>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</si>
  <si>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</si>
  <si>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</si>
  <si>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</si>
  <si>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</si>
  <si>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</si>
  <si>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</si>
  <si>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</si>
  <si>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</si>
  <si>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</si>
  <si>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</si>
  <si>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</si>
  <si>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</si>
  <si>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</si>
  <si>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</si>
  <si>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</si>
  <si>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</si>
  <si>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</si>
  <si>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</si>
  <si>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</si>
  <si>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</si>
  <si>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</si>
  <si>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</si>
  <si>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</si>
  <si>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</si>
  <si>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</si>
  <si>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</si>
  <si>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</si>
  <si>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</si>
  <si>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</si>
  <si>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</si>
  <si>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</si>
  <si>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</si>
  <si>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</si>
  <si>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</si>
  <si>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</si>
  <si>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</si>
  <si>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</si>
  <si>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</si>
  <si>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</si>
  <si>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</si>
  <si>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</si>
  <si>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</si>
  <si>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</si>
  <si>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</si>
  <si>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</si>
  <si>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</si>
  <si>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</si>
  <si>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</si>
  <si>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</si>
  <si>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</si>
  <si>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</si>
  <si>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</si>
  <si>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</si>
  <si>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</si>
  <si>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</si>
  <si>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</si>
  <si>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</si>
  <si>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</si>
  <si>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</si>
  <si>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</si>
  <si>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</si>
  <si>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</si>
  <si>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</si>
  <si>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</si>
  <si>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</si>
  <si>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</si>
  <si>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</si>
  <si>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</si>
  <si>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</si>
  <si>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</si>
  <si>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</si>
  <si>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</si>
  <si>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</si>
  <si>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</si>
  <si>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</si>
  <si>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</si>
  <si>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</si>
  <si>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</si>
  <si>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</si>
  <si>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</si>
  <si>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</si>
  <si>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</si>
  <si>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</si>
  <si>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</si>
  <si>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</si>
  <si>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</si>
  <si>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</si>
  <si>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</si>
  <si>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</si>
  <si>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</si>
  <si>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</si>
  <si>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</si>
  <si>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</si>
  <si>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</si>
  <si>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</si>
  <si>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</si>
  <si>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</si>
  <si>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</si>
  <si>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</si>
  <si>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</si>
  <si>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</si>
  <si>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</si>
  <si>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</si>
  <si>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</si>
  <si>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</si>
  <si>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</si>
  <si>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</si>
  <si>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</si>
  <si>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</si>
  <si>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</si>
  <si>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</si>
  <si>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</si>
  <si>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</si>
  <si>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</si>
  <si>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</si>
  <si>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</si>
  <si>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</si>
  <si>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</si>
  <si>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</si>
  <si>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</si>
  <si>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</si>
  <si>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</si>
  <si>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</si>
  <si>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</si>
  <si>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</si>
  <si>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</si>
  <si>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</si>
  <si>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</si>
  <si>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</si>
  <si>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</si>
  <si>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</si>
  <si>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</si>
  <si>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</si>
  <si>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</si>
  <si>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</si>
  <si>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</si>
  <si>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</si>
  <si>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</si>
  <si>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</si>
  <si>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</si>
  <si>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</si>
  <si>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</si>
  <si>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</si>
  <si>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</si>
  <si>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</si>
  <si>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</si>
  <si>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</si>
  <si>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</si>
  <si>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</si>
  <si>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</si>
  <si>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</si>
  <si>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</si>
  <si>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</si>
  <si>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</si>
  <si>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</si>
  <si>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</si>
  <si>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</si>
  <si>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</si>
  <si>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</si>
  <si>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</si>
  <si>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</si>
  <si>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</si>
  <si>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</si>
  <si>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</si>
  <si>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</si>
  <si>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</si>
  <si>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</si>
  <si>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</si>
  <si>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</si>
  <si>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</si>
  <si>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</si>
  <si>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</si>
  <si>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</si>
  <si>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</si>
  <si>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</si>
  <si>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</si>
  <si>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</si>
  <si>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</si>
  <si>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</si>
  <si>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</si>
  <si>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</si>
  <si>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</si>
  <si>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</si>
  <si>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</si>
  <si>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</si>
  <si>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</si>
  <si>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</si>
  <si>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</si>
  <si>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</si>
  <si>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</si>
  <si>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</si>
  <si>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</si>
  <si>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</si>
  <si>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</si>
  <si>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</si>
  <si>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</si>
  <si>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</si>
  <si>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</si>
  <si>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</si>
  <si>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</si>
  <si>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</si>
  <si>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</si>
  <si>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</si>
  <si>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</si>
  <si>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</si>
  <si>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</si>
  <si>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</si>
  <si>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</si>
  <si>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</si>
  <si>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</si>
  <si>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</si>
  <si>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</si>
  <si>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</si>
  <si>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</si>
  <si>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</si>
  <si>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</si>
  <si>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</si>
  <si>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</si>
  <si>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</si>
  <si>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</si>
  <si>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</si>
  <si>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</si>
  <si>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</si>
  <si>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</si>
  <si>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</si>
  <si>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</si>
  <si>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</si>
  <si>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</si>
  <si>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</si>
  <si>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</si>
  <si>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</si>
  <si>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</si>
  <si>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</si>
  <si>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</si>
  <si>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</si>
  <si>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</si>
  <si>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</si>
  <si>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</si>
  <si>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</si>
  <si>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</si>
  <si>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</si>
  <si>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</si>
  <si>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</si>
  <si>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</si>
  <si>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</si>
  <si>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</si>
  <si>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</si>
  <si>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</si>
  <si>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</si>
  <si>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</si>
  <si>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</si>
  <si>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</si>
  <si>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</si>
  <si>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</si>
  <si>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</si>
  <si>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</si>
  <si>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</si>
  <si>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</si>
  <si>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</si>
  <si>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</si>
  <si>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</si>
  <si>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</si>
  <si>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</si>
  <si>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</si>
  <si>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</si>
  <si>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</si>
  <si>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</si>
  <si>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</si>
  <si>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</si>
  <si>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</si>
  <si>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</si>
  <si>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</si>
  <si>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</si>
  <si>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</si>
  <si>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</si>
  <si>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</si>
  <si>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</si>
  <si>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</si>
  <si>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</si>
  <si>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</si>
  <si>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</si>
  <si>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</si>
  <si>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</si>
  <si>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</si>
  <si>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</si>
  <si>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</si>
  <si>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</si>
  <si>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</si>
  <si>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</si>
  <si>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</si>
  <si>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</si>
  <si>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</si>
  <si>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</si>
  <si>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</si>
  <si>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</si>
  <si>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</si>
  <si>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</si>
  <si>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</si>
  <si>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</si>
  <si>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</si>
  <si>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</si>
  <si>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</si>
  <si>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</si>
  <si>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</si>
  <si>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</si>
  <si>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</si>
  <si>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</si>
  <si>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</si>
  <si>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</si>
  <si>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</si>
  <si>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</si>
  <si>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</si>
  <si>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</si>
  <si>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</si>
  <si>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</si>
  <si>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</si>
  <si>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</si>
  <si>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</si>
  <si>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</si>
  <si>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</si>
  <si>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</si>
  <si>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</si>
  <si>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</si>
  <si>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</si>
  <si>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</si>
  <si>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</si>
  <si>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</si>
  <si>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</si>
  <si>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</si>
  <si>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</si>
  <si>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</si>
  <si>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</si>
  <si>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</si>
  <si>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</si>
  <si>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</si>
  <si>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</si>
  <si>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</si>
  <si>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</si>
  <si>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</si>
  <si>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</si>
  <si>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</si>
  <si>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</si>
  <si>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</si>
  <si>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</si>
  <si>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</si>
  <si>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</si>
  <si>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</si>
  <si>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</si>
  <si>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</si>
  <si>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</si>
  <si>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</si>
  <si>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</si>
  <si>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</si>
  <si>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</si>
  <si>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</si>
  <si>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</si>
  <si>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</si>
  <si>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</si>
  <si>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</si>
  <si>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</si>
  <si>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</si>
  <si>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</si>
  <si>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</si>
  <si>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</si>
  <si>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</si>
  <si>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</si>
  <si>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</si>
  <si>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</si>
  <si>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</si>
  <si>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</si>
  <si>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</si>
  <si>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</si>
  <si>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</si>
  <si>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</si>
  <si>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</si>
  <si>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</si>
  <si>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</si>
  <si>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</si>
  <si>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</si>
  <si>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</si>
  <si>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</si>
  <si>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</si>
  <si>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</si>
  <si>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</si>
  <si>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</si>
  <si>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</si>
  <si>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</si>
  <si>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</si>
  <si>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</si>
  <si>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</si>
  <si>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</si>
  <si>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</si>
  <si>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</si>
  <si>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</si>
  <si>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</si>
  <si>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</si>
  <si>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</si>
  <si>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</si>
  <si>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</si>
  <si>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</si>
  <si>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</si>
  <si>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</si>
  <si>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</si>
  <si>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</si>
  <si>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</si>
  <si>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</si>
  <si>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</si>
  <si>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</si>
  <si>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</si>
  <si>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</si>
  <si>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</si>
  <si>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</si>
  <si>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</si>
  <si>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</si>
  <si>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</si>
  <si>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</si>
  <si>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</si>
  <si>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</si>
  <si>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</si>
  <si>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</si>
  <si>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</si>
  <si>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</si>
  <si>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</si>
  <si>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</si>
  <si>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</si>
  <si>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</si>
  <si>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</si>
  <si>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</si>
  <si>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</si>
  <si>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</si>
  <si>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</si>
  <si>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</si>
  <si>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</si>
  <si>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</si>
  <si>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</si>
  <si>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</si>
  <si>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</si>
  <si>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</si>
  <si>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</si>
  <si>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</si>
  <si>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</si>
  <si>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</si>
  <si>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</si>
  <si>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</si>
  <si>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</si>
  <si>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</si>
  <si>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</si>
  <si>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</si>
  <si>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</si>
  <si>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</si>
  <si>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</si>
  <si>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</si>
  <si>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</si>
  <si>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</si>
  <si>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</si>
  <si>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</si>
  <si>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</si>
  <si>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</si>
  <si>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</si>
  <si>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</si>
  <si>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</si>
  <si>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</si>
  <si>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</si>
  <si>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</si>
  <si>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</si>
  <si>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</si>
  <si>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</si>
  <si>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</si>
  <si>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</si>
  <si>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</si>
  <si>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</si>
  <si>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</si>
  <si>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</si>
  <si>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</si>
  <si>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</si>
  <si>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</si>
  <si>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</si>
  <si>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</si>
  <si>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</si>
  <si>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</si>
  <si>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</si>
  <si>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</si>
  <si>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</si>
  <si>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</si>
  <si>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</si>
  <si>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</si>
  <si>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</si>
  <si>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</si>
  <si>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</si>
  <si>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</si>
  <si>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</si>
  <si>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</si>
  <si>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</si>
  <si>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</si>
  <si>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</si>
  <si>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</si>
  <si>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</si>
  <si>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</si>
  <si>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</si>
  <si>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</si>
  <si>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</si>
  <si>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</si>
  <si>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</si>
  <si>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</si>
  <si>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</si>
  <si>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</si>
  <si>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</si>
  <si>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</si>
  <si>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</si>
  <si>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</si>
  <si>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</si>
  <si>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</si>
  <si>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</si>
  <si>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</si>
  <si>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</si>
  <si>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</si>
  <si>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</si>
  <si>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</si>
  <si>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</si>
  <si>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</si>
  <si>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</si>
  <si>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</si>
  <si>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</si>
  <si>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</si>
  <si>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</si>
  <si>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</si>
  <si>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</si>
  <si>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</si>
  <si>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</si>
  <si>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</si>
  <si>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</si>
  <si>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</si>
  <si>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</si>
  <si>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</si>
  <si>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</si>
  <si>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</si>
  <si>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</si>
  <si>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</si>
  <si>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</si>
  <si>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</si>
  <si>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</si>
  <si>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</si>
  <si>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</si>
  <si>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</si>
  <si>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</si>
  <si>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</si>
  <si>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</si>
  <si>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</si>
  <si>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</si>
  <si>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</si>
  <si>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</si>
  <si>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</si>
  <si>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</si>
  <si>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</si>
  <si>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</si>
  <si>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</si>
  <si>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</si>
  <si>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</si>
  <si>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</si>
  <si>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</si>
  <si>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</si>
  <si>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</si>
  <si>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</si>
  <si>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</si>
  <si>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</si>
  <si>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</si>
  <si>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</si>
  <si>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</si>
  <si>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</si>
  <si>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</si>
  <si>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</si>
  <si>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</si>
  <si>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</si>
  <si>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</si>
  <si>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</si>
  <si>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</si>
  <si>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</si>
  <si>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</si>
  <si>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</si>
  <si>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</si>
  <si>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</si>
  <si>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</si>
  <si>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</si>
  <si>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</si>
  <si>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</si>
  <si>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</si>
  <si>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</si>
  <si>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</si>
  <si>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</si>
  <si>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</si>
  <si>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</si>
  <si>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</si>
  <si>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</si>
  <si>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</si>
  <si>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</si>
  <si>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</si>
  <si>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</si>
  <si>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</si>
  <si>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</si>
  <si>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</si>
  <si>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</si>
  <si>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</si>
  <si>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</si>
  <si>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</si>
  <si>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</si>
  <si>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</si>
  <si>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</si>
  <si>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</si>
  <si>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</si>
  <si>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</si>
  <si>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</si>
  <si>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</si>
  <si>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</si>
  <si>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</si>
  <si>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</si>
  <si>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</si>
  <si>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</si>
  <si>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</si>
  <si>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</si>
  <si>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</si>
  <si>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</si>
  <si>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</si>
  <si>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</si>
  <si>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</si>
  <si>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</si>
  <si>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</si>
  <si>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</si>
  <si>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</si>
  <si>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</si>
  <si>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</si>
  <si>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</si>
  <si>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</si>
  <si>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</si>
  <si>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</si>
  <si>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</si>
  <si>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</si>
  <si>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</si>
  <si>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</si>
  <si>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</si>
  <si>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</si>
  <si>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</si>
  <si>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</si>
  <si>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</si>
  <si>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</si>
  <si>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</si>
  <si>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</si>
  <si>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</si>
  <si>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</si>
  <si>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</si>
  <si>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</si>
  <si>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</si>
  <si>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</si>
  <si>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</si>
  <si>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</si>
  <si>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</si>
  <si>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</si>
  <si>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</si>
  <si>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</si>
  <si>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</si>
  <si>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</si>
  <si>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</si>
  <si>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</si>
  <si>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</si>
  <si>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</si>
  <si>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</si>
  <si>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</si>
  <si>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</si>
  <si>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</si>
  <si>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</si>
  <si>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</si>
  <si>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</si>
  <si>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</si>
  <si>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</si>
  <si>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</si>
  <si>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</si>
  <si>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</si>
  <si>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</si>
  <si>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</si>
  <si>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</si>
  <si>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</si>
  <si>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</si>
  <si>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</si>
  <si>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</si>
  <si>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</si>
  <si>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</si>
  <si>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</si>
  <si>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</si>
  <si>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</si>
  <si>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</si>
  <si>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</si>
  <si>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</si>
  <si>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</si>
  <si>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</si>
  <si>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</si>
  <si>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</si>
  <si>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</si>
  <si>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</si>
  <si>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</si>
  <si>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</si>
  <si>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</si>
  <si>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</si>
  <si>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</si>
  <si>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</si>
  <si>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</si>
  <si>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</si>
  <si>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</si>
  <si>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</si>
  <si>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</si>
  <si>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</si>
  <si>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</si>
  <si>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</si>
  <si>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</si>
  <si>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</si>
  <si>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</si>
  <si>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</si>
  <si>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</si>
  <si>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</si>
  <si>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</si>
  <si>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</si>
  <si>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</si>
  <si>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</si>
  <si>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</si>
  <si>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</si>
  <si>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</si>
  <si>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</si>
  <si>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</si>
  <si>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</si>
  <si>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</si>
  <si>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</si>
  <si>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</si>
  <si>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</si>
  <si>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</si>
  <si>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</si>
  <si>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</si>
  <si>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</si>
  <si>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</si>
  <si>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</si>
  <si>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</si>
  <si>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</si>
  <si>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</si>
  <si>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</si>
  <si>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</si>
  <si>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</si>
  <si>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</si>
  <si>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</si>
  <si>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</si>
  <si>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</si>
  <si>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</si>
  <si>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</si>
  <si>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</si>
  <si>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</si>
  <si>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</si>
  <si>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</si>
  <si>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</si>
  <si>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</si>
  <si>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</si>
  <si>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</si>
  <si>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</si>
  <si>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</si>
  <si>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</si>
  <si>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</si>
  <si>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</si>
  <si>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</si>
  <si>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</si>
  <si>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</si>
  <si>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</si>
  <si>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</si>
  <si>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</si>
  <si>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</si>
  <si>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</si>
  <si>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</si>
  <si>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</si>
  <si>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</si>
  <si>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</si>
  <si>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</si>
  <si>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</si>
  <si>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</si>
  <si>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</si>
  <si>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</si>
  <si>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</si>
  <si>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</si>
  <si>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</si>
  <si>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</si>
  <si>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</si>
  <si>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</si>
  <si>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</si>
  <si>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</si>
  <si>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</si>
  <si>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</si>
  <si>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</si>
  <si>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</si>
  <si>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</si>
  <si>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</si>
  <si>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</si>
  <si>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</si>
  <si>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</si>
  <si>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</si>
  <si>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</si>
  <si>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</si>
  <si>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</si>
  <si>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</si>
  <si>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</si>
  <si>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</si>
  <si>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</si>
  <si>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</si>
  <si>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</si>
  <si>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</si>
  <si>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</si>
  <si>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</si>
  <si>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</si>
  <si>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</si>
  <si>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</si>
  <si>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</si>
  <si>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</si>
  <si>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</si>
  <si>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</si>
  <si>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</si>
  <si>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</si>
  <si>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</si>
  <si>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</si>
  <si>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</si>
  <si>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</si>
  <si>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</si>
  <si>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</si>
  <si>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</si>
  <si>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</si>
  <si>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</si>
  <si>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</si>
  <si>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</si>
  <si>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</si>
  <si>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</si>
  <si>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</si>
  <si>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</si>
  <si>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</si>
  <si>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</si>
  <si>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</si>
  <si>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</si>
  <si>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</si>
  <si>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</si>
  <si>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</si>
  <si>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</si>
  <si>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</si>
  <si>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</si>
  <si>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</si>
  <si>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</si>
  <si>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</si>
  <si>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</si>
  <si>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</si>
  <si>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</si>
  <si>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</si>
  <si>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</si>
  <si>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</si>
  <si>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</si>
  <si>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</si>
  <si>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</si>
  <si>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</si>
  <si>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</si>
  <si>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</si>
  <si>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</si>
  <si>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</si>
  <si>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</si>
  <si>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</si>
  <si>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</si>
  <si>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</si>
  <si>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</si>
  <si>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</si>
  <si>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</si>
  <si>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</si>
  <si>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</si>
  <si>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</si>
  <si>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</si>
  <si>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</si>
  <si>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</si>
  <si>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</si>
  <si>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</si>
  <si>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</si>
  <si>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</si>
  <si>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</si>
  <si>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</si>
  <si>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</si>
  <si>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</si>
  <si>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</si>
  <si>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</si>
  <si>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</si>
  <si>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</si>
  <si>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</si>
  <si>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</si>
  <si>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</si>
  <si>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</si>
  <si>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</si>
  <si>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</si>
  <si>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</si>
  <si>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</si>
  <si>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</si>
  <si>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</si>
  <si>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</si>
  <si>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</si>
  <si>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</si>
  <si>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</si>
  <si>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</si>
  <si>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</si>
  <si>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</si>
  <si>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</si>
  <si>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</si>
  <si>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</si>
  <si>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</si>
  <si>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</si>
  <si>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</si>
  <si>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</si>
  <si>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</si>
  <si>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</si>
  <si>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</si>
  <si>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</si>
  <si>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</si>
  <si>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</si>
  <si>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</si>
  <si>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</si>
  <si>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</si>
  <si>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</si>
  <si>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</si>
  <si>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</si>
  <si>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</si>
  <si>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</si>
  <si>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</si>
  <si>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</si>
  <si>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</si>
  <si>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</si>
  <si>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</si>
  <si>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</si>
  <si>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</si>
  <si>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</si>
  <si>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</si>
  <si>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</si>
  <si>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</si>
  <si>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</si>
  <si>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</si>
  <si>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</si>
  <si>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</si>
  <si>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</si>
  <si>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</si>
  <si>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</si>
  <si>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</si>
  <si>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</si>
  <si>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</si>
  <si>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</si>
  <si>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</si>
  <si>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</si>
  <si>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</si>
  <si>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</si>
  <si>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</si>
  <si>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</si>
  <si>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</si>
  <si>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</si>
  <si>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</si>
  <si>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</si>
  <si>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</si>
  <si>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</si>
  <si>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</si>
  <si>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</si>
  <si>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</si>
  <si>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</si>
  <si>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</si>
  <si>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</si>
  <si>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</si>
  <si>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</si>
  <si>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</si>
  <si>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</si>
  <si>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</si>
  <si>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</si>
  <si>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</si>
  <si>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</si>
  <si>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</si>
  <si>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</si>
  <si>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</si>
  <si>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</si>
  <si>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</si>
  <si>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</si>
  <si>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</si>
  <si>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</si>
  <si>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</si>
  <si>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</si>
  <si>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</si>
  <si>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</si>
  <si>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</si>
  <si>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</si>
  <si>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</si>
  <si>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</si>
  <si>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</si>
  <si>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</si>
  <si>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</si>
  <si>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</si>
  <si>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</si>
  <si>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</si>
  <si>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</si>
  <si>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</si>
  <si>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</si>
  <si>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</si>
  <si>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</si>
  <si>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</si>
  <si>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</si>
  <si>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</si>
  <si>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</si>
  <si>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</si>
  <si>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</si>
  <si>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</si>
  <si>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</si>
  <si>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</si>
  <si>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</si>
  <si>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</si>
  <si>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</si>
  <si>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</si>
  <si>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</si>
  <si>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</si>
  <si>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</si>
  <si>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</si>
  <si>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</si>
  <si>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</si>
  <si>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</si>
  <si>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</si>
  <si>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</si>
  <si>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</si>
  <si>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</si>
  <si>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</si>
  <si>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</si>
  <si>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</si>
  <si>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</si>
  <si>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</si>
  <si>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</si>
  <si>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</si>
  <si>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</si>
  <si>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</si>
  <si>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</si>
  <si>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</si>
  <si>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</si>
  <si>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</si>
  <si>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</si>
  <si>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</si>
  <si>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</si>
  <si>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</si>
  <si>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</si>
  <si>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</si>
  <si>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</si>
  <si>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</si>
  <si>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</si>
  <si>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</si>
  <si>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</si>
  <si>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</si>
  <si>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</si>
  <si>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</si>
  <si>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</si>
  <si>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</si>
  <si>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</si>
  <si>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</si>
  <si>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</si>
  <si>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</si>
  <si>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</si>
  <si>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</si>
  <si>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</si>
  <si>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</si>
  <si>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</si>
  <si>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</si>
  <si>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</si>
  <si>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</si>
  <si>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</si>
  <si>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</si>
  <si>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</si>
  <si>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</si>
  <si>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</si>
  <si>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</si>
  <si>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</si>
  <si>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</si>
  <si>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</si>
  <si>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</si>
  <si>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</si>
  <si>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</si>
  <si>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</si>
  <si>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</si>
  <si>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</si>
  <si>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</si>
  <si>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</si>
  <si>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</si>
  <si>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</si>
  <si>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</si>
  <si>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</si>
  <si>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</si>
  <si>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</si>
  <si>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</si>
  <si>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</si>
  <si>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</si>
  <si>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</si>
  <si>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</si>
  <si>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</si>
  <si>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</si>
  <si>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</si>
  <si>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</si>
  <si>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</si>
  <si>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</si>
  <si>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</si>
  <si>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</si>
  <si>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</si>
  <si>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</si>
  <si>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</si>
  <si>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</si>
  <si>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</si>
  <si>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</si>
  <si>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</si>
  <si>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</si>
  <si>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</si>
  <si>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</si>
  <si>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</si>
  <si>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</si>
  <si>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</si>
  <si>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</si>
  <si>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</si>
  <si>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</si>
  <si>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</si>
  <si>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</si>
  <si>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</si>
  <si>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</si>
  <si>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</si>
  <si>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</si>
  <si>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</si>
  <si>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</si>
  <si>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</si>
  <si>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</si>
  <si>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</si>
  <si>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</si>
  <si>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</si>
  <si>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</si>
  <si>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</si>
  <si>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</si>
  <si>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</si>
  <si>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</si>
  <si>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</si>
  <si>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</si>
  <si>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</si>
  <si>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</si>
  <si>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</si>
  <si>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</si>
  <si>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</si>
  <si>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</si>
  <si>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</si>
  <si>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</si>
  <si>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</si>
  <si>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</si>
  <si>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</si>
  <si>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</si>
  <si>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</si>
  <si>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</si>
  <si>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</si>
  <si>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</si>
  <si>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</si>
  <si>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</si>
  <si>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</si>
  <si>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</si>
  <si>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</si>
  <si>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</si>
  <si>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</si>
  <si>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</si>
  <si>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</si>
  <si>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</si>
  <si>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</si>
  <si>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</si>
  <si>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</si>
  <si>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</si>
  <si>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</si>
  <si>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</si>
  <si>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</si>
  <si>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</si>
  <si>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</si>
  <si>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</si>
  <si>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</si>
  <si>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</si>
  <si>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</si>
  <si>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</si>
  <si>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</si>
  <si>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</si>
  <si>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</si>
  <si>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</si>
  <si>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</si>
  <si>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</si>
  <si>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</si>
  <si>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</si>
  <si>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</si>
  <si>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</si>
  <si>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</si>
  <si>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</si>
  <si>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</si>
  <si>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</si>
  <si>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</si>
  <si>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</si>
  <si>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</si>
  <si>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</si>
  <si>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</si>
  <si>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</si>
  <si>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</si>
  <si>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</si>
  <si>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</si>
  <si>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</si>
  <si>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</si>
  <si>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</si>
  <si>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</si>
  <si>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</si>
  <si>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</si>
  <si>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</si>
  <si>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</si>
  <si>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</si>
  <si>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</si>
  <si>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</si>
  <si>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</si>
  <si>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</si>
  <si>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</si>
  <si>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</si>
  <si>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</si>
  <si>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</si>
  <si>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</si>
  <si>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</si>
  <si>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</si>
  <si>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</si>
  <si>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</si>
  <si>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</si>
  <si>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</si>
  <si>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</si>
  <si>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</si>
  <si>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</si>
  <si>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</si>
  <si>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</si>
  <si>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</si>
  <si>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</si>
  <si>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</si>
  <si>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</si>
  <si>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</si>
  <si>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</si>
  <si>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</si>
  <si>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</si>
  <si>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</si>
  <si>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</si>
  <si>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</si>
  <si>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</si>
  <si>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</si>
  <si>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</si>
  <si>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</si>
  <si>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</si>
  <si>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</si>
  <si>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</si>
  <si>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</si>
  <si>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</si>
  <si>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</si>
  <si>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</si>
  <si>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</si>
  <si>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</si>
  <si>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</si>
  <si>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</si>
  <si>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</si>
  <si>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</si>
  <si>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</si>
  <si>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</si>
  <si>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</si>
  <si>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</si>
  <si>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</si>
  <si>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</si>
  <si>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</si>
  <si>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</si>
  <si>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</si>
  <si>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</si>
  <si>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</si>
  <si>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</si>
  <si>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</si>
  <si>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</si>
  <si>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</si>
  <si>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</si>
  <si>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</si>
  <si>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</si>
  <si>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</si>
  <si>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</si>
  <si>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</si>
  <si>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</si>
  <si>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</si>
  <si>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</si>
  <si>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</si>
  <si>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</si>
  <si>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</si>
  <si>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</si>
  <si>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</si>
  <si>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</si>
  <si>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</si>
  <si>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</si>
  <si>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</si>
  <si>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</si>
  <si>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</si>
  <si>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</si>
  <si>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</si>
  <si>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</si>
  <si>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</si>
  <si>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</si>
  <si>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</si>
  <si>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</si>
  <si>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</si>
  <si>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</si>
  <si>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</si>
  <si>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</si>
  <si>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</si>
  <si>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</si>
  <si>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</si>
  <si>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</si>
  <si>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</si>
  <si>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</si>
  <si>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</si>
  <si>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</si>
  <si>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</si>
  <si>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</si>
  <si>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</si>
  <si>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</si>
  <si>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</si>
  <si>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</si>
  <si>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</si>
  <si>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</si>
  <si>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</si>
  <si>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</si>
  <si>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</si>
  <si>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</si>
  <si>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</si>
  <si>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</si>
  <si>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</si>
  <si>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</si>
  <si>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</si>
  <si>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</si>
  <si>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</si>
  <si>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</si>
  <si>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</si>
  <si>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</si>
  <si>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</si>
  <si>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</si>
  <si>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</si>
  <si>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</si>
  <si>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</si>
  <si>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</si>
  <si>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</si>
  <si>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</si>
  <si>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</si>
  <si>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</si>
  <si>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</si>
  <si>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</si>
  <si>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</si>
  <si>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</si>
  <si>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</si>
  <si>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</si>
  <si>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</si>
  <si>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</si>
  <si>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</si>
  <si>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</si>
  <si>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</si>
  <si>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</si>
  <si>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</si>
  <si>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</si>
  <si>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</si>
  <si>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</si>
  <si>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</si>
  <si>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</si>
  <si>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</si>
  <si>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</si>
  <si>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</si>
  <si>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</si>
  <si>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</si>
  <si>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</si>
  <si>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</si>
  <si>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</si>
  <si>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</si>
  <si>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</si>
  <si>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</si>
  <si>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</si>
  <si>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</si>
  <si>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</si>
  <si>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</si>
  <si>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</si>
  <si>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</si>
  <si>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</si>
  <si>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</si>
  <si>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</si>
  <si>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</si>
  <si>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</si>
  <si>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</si>
  <si>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</si>
  <si>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</si>
  <si>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</si>
  <si>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</si>
  <si>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</si>
  <si>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</si>
  <si>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</si>
  <si>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</si>
  <si>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</si>
  <si>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</si>
  <si>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</si>
  <si>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</si>
  <si>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</si>
  <si>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</si>
  <si>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</si>
  <si>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</si>
  <si>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</si>
  <si>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</si>
  <si>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</si>
  <si>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</si>
  <si>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</si>
  <si>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</si>
  <si>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</si>
  <si>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</si>
  <si>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</si>
  <si>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</si>
  <si>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</si>
  <si>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</si>
  <si>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</si>
  <si>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</si>
  <si>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</si>
  <si>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</si>
  <si>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</si>
  <si>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</si>
  <si>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</si>
  <si>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</si>
  <si>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</si>
  <si>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</si>
  <si>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</si>
  <si>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</si>
  <si>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</si>
  <si>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</si>
  <si>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</si>
  <si>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</si>
  <si>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</si>
  <si>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</si>
  <si>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</si>
  <si>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</si>
  <si>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</si>
  <si>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</si>
  <si>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</si>
  <si>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</si>
  <si>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</si>
  <si>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</si>
  <si>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</si>
  <si>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</si>
  <si>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</si>
  <si>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</si>
  <si>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</si>
  <si>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</si>
  <si>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</si>
  <si>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</si>
  <si>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</si>
  <si>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</si>
  <si>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</si>
  <si>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</si>
  <si>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</si>
  <si>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</si>
  <si>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</si>
  <si>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</si>
  <si>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</si>
  <si>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</si>
  <si>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</si>
  <si>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</si>
  <si>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</si>
  <si>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</si>
  <si>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</si>
  <si>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</si>
  <si>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</si>
  <si>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</si>
  <si>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</si>
  <si>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</si>
  <si>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</si>
  <si>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</si>
  <si>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</si>
  <si>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</si>
  <si>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</si>
  <si>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</si>
  <si>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</si>
  <si>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</si>
  <si>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</si>
  <si>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</si>
  <si>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</si>
  <si>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</si>
  <si>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</si>
  <si>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</si>
  <si>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</si>
  <si>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</si>
  <si>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</si>
  <si>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</si>
  <si>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</si>
  <si>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</si>
  <si>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</si>
  <si>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</si>
  <si>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</si>
  <si>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</si>
  <si>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</si>
  <si>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</si>
  <si>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</si>
  <si>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</si>
  <si>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</si>
  <si>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</si>
  <si>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</si>
  <si>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</si>
  <si>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</si>
  <si>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</si>
  <si>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</si>
  <si>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</si>
  <si>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</si>
  <si>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</si>
  <si>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</si>
  <si>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</si>
  <si>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</si>
  <si>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</si>
  <si>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</si>
  <si>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</si>
  <si>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</si>
  <si>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</si>
  <si>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</si>
  <si>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</si>
  <si>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</si>
  <si>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</si>
  <si>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</si>
  <si>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</si>
  <si>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</si>
  <si>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</si>
  <si>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</si>
  <si>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</si>
  <si>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</si>
  <si>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</si>
  <si>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</si>
  <si>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</si>
  <si>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</si>
  <si>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</si>
  <si>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</si>
  <si>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</si>
  <si>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</si>
  <si>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</si>
  <si>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</si>
  <si>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</si>
  <si>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</si>
  <si>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</si>
  <si>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</si>
  <si>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</si>
  <si>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</si>
  <si>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</si>
  <si>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</si>
  <si>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</si>
  <si>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</si>
  <si>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</si>
  <si>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</si>
  <si>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</si>
  <si>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</si>
  <si>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</si>
  <si>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</si>
  <si>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</si>
  <si>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</si>
  <si>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</si>
  <si>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</si>
  <si>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</si>
  <si>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</si>
  <si>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</si>
  <si>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</si>
  <si>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</si>
  <si>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</si>
  <si>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</si>
  <si>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</si>
  <si>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</si>
  <si>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</si>
  <si>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</si>
  <si>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</si>
  <si>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</si>
  <si>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</si>
  <si>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</si>
  <si>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</si>
  <si>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</si>
  <si>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</si>
  <si>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</si>
  <si>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</si>
  <si>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</si>
  <si>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</si>
  <si>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</si>
  <si>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</si>
  <si>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</si>
  <si>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</si>
  <si>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</si>
  <si>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</si>
  <si>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</si>
  <si>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</si>
  <si>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</si>
  <si>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</si>
  <si>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</si>
  <si>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</si>
  <si>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</si>
  <si>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</si>
  <si>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</si>
  <si>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</si>
  <si>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</si>
  <si>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</si>
  <si>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</si>
  <si>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</si>
  <si>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</si>
  <si>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</si>
  <si>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</si>
  <si>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</si>
  <si>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</si>
  <si>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</si>
  <si>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</si>
  <si>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</si>
  <si>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</si>
  <si>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</si>
  <si>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</si>
  <si>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</si>
  <si>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</si>
  <si>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</si>
  <si>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</si>
  <si>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</si>
  <si>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</si>
  <si>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</si>
  <si>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</si>
  <si>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</si>
  <si>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</si>
  <si>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</si>
  <si>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</si>
  <si>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</si>
  <si>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</si>
  <si>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</si>
  <si>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</si>
  <si>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</si>
  <si>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</si>
  <si>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</si>
  <si>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</si>
  <si>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</si>
  <si>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</si>
  <si>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</si>
  <si>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</si>
  <si>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</si>
  <si>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</si>
  <si>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</si>
  <si>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</si>
  <si>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</si>
  <si>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</si>
  <si>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</si>
  <si>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</si>
  <si>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</si>
  <si>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</si>
  <si>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</si>
  <si>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</si>
  <si>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</si>
  <si>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</si>
  <si>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</si>
  <si>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</si>
  <si>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</si>
  <si>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</si>
  <si>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</si>
  <si>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</si>
  <si>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</si>
  <si>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</si>
  <si>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</si>
  <si>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</si>
  <si>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</si>
  <si>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</si>
  <si>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</si>
  <si>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</si>
  <si>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</si>
  <si>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</si>
  <si>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</si>
  <si>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</si>
  <si>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</si>
  <si>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</si>
  <si>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</si>
  <si>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</si>
  <si>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</si>
  <si>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</si>
  <si>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</si>
  <si>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</si>
  <si>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</si>
  <si>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</si>
  <si>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</si>
  <si>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</si>
  <si>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</si>
  <si>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</si>
  <si>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</si>
  <si>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</si>
  <si>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</si>
  <si>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</si>
  <si>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</si>
  <si>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</si>
  <si>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</si>
  <si>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</si>
  <si>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</si>
  <si>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</si>
  <si>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</si>
  <si>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</si>
  <si>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</si>
  <si>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</si>
  <si>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</si>
  <si>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</si>
  <si>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</si>
  <si>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</si>
  <si>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</si>
  <si>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</si>
  <si>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</si>
  <si>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</si>
  <si>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</si>
  <si>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</si>
  <si>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</si>
  <si>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</si>
  <si>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</si>
  <si>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</si>
  <si>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</si>
  <si>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</si>
  <si>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</si>
  <si>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</si>
  <si>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</si>
  <si>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</si>
  <si>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</si>
  <si>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</si>
  <si>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</si>
  <si>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</si>
  <si>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</si>
  <si>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</si>
  <si>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</si>
  <si>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</si>
  <si>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</si>
  <si>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</si>
  <si>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</si>
  <si>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</si>
  <si>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</si>
  <si>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</si>
  <si>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</si>
  <si>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</si>
  <si>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</si>
  <si>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</si>
  <si>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</si>
  <si>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</si>
  <si>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</si>
  <si>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</si>
  <si>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</si>
  <si>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</si>
  <si>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</si>
  <si>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</si>
  <si>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</si>
  <si>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</si>
  <si>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</si>
  <si>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</si>
  <si>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</si>
  <si>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</si>
  <si>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</si>
  <si>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</si>
  <si>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</si>
  <si>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</si>
  <si>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</si>
  <si>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</si>
  <si>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</si>
  <si>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</si>
  <si>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</si>
  <si>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</si>
  <si>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</si>
  <si>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</si>
  <si>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</si>
  <si>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</si>
  <si>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</si>
  <si>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</si>
  <si>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</si>
  <si>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</si>
  <si>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</si>
  <si>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</si>
  <si>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</si>
  <si>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</si>
  <si>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</si>
  <si>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</si>
  <si>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</si>
  <si>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</si>
  <si>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</si>
  <si>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</si>
  <si>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</si>
  <si>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</si>
  <si>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</si>
  <si>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</si>
  <si>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</si>
  <si>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</si>
  <si>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</si>
  <si>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</si>
  <si>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</si>
  <si>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</si>
  <si>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</si>
  <si>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</si>
  <si>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</si>
  <si>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</si>
  <si>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</si>
  <si>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</si>
  <si>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</si>
  <si>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</si>
  <si>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</si>
  <si>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</si>
  <si>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</si>
  <si>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</si>
  <si>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</si>
  <si>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</si>
  <si>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</si>
  <si>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</si>
  <si>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</si>
  <si>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</si>
  <si>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</si>
  <si>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</si>
  <si>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</si>
  <si>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</si>
  <si>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</si>
  <si>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</si>
  <si>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</si>
  <si>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</si>
  <si>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</si>
  <si>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</si>
  <si>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</si>
  <si>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</si>
  <si>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</si>
  <si>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</si>
  <si>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</si>
  <si>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</si>
  <si>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</si>
  <si>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</si>
  <si>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</si>
  <si>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</si>
  <si>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</si>
  <si>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</si>
  <si>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</si>
  <si>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</si>
  <si>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</si>
  <si>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</si>
  <si>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</si>
  <si>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</si>
  <si>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</si>
  <si>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</si>
  <si>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</si>
  <si>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</si>
  <si>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</si>
  <si>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</si>
  <si>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</si>
  <si>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</si>
  <si>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</si>
  <si>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</si>
  <si>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</si>
  <si>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</si>
  <si>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</si>
  <si>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</si>
  <si>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</si>
  <si>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</si>
  <si>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</si>
  <si>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</si>
  <si>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</si>
  <si>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</si>
  <si>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</si>
  <si>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</si>
  <si>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</si>
  <si>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</si>
  <si>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</si>
  <si>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</si>
  <si>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</si>
  <si>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</si>
  <si>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</si>
  <si>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</si>
  <si>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</si>
  <si>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</si>
  <si>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</si>
  <si>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</si>
  <si>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</si>
  <si>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</si>
  <si>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</si>
  <si>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</si>
  <si>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</si>
  <si>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</si>
  <si>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</si>
  <si>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</si>
  <si>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</si>
  <si>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</si>
  <si>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</si>
  <si>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</si>
  <si>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</si>
  <si>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</si>
  <si>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</si>
  <si>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</si>
  <si>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</si>
  <si>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</si>
  <si>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</si>
  <si>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</si>
  <si>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</si>
  <si>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</si>
  <si>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</si>
  <si>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</si>
  <si>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</si>
  <si>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</si>
  <si>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</si>
  <si>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</si>
  <si>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</si>
  <si>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</si>
  <si>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</si>
  <si>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</si>
  <si>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</si>
  <si>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</si>
  <si>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</si>
  <si>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</si>
  <si>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</si>
  <si>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</si>
  <si>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</si>
  <si>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</si>
  <si>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</si>
  <si>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</si>
  <si>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</si>
  <si>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</si>
  <si>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</si>
  <si>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</si>
  <si>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</si>
  <si>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</si>
  <si>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</si>
  <si>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</si>
  <si>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</si>
  <si>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</si>
  <si>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</si>
  <si>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</si>
  <si>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</si>
  <si>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</si>
  <si>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</si>
  <si>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</si>
  <si>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</si>
  <si>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</si>
  <si>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</si>
  <si>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</si>
  <si>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</si>
  <si>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</si>
  <si>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</si>
  <si>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</si>
  <si>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</si>
  <si>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</si>
  <si>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</si>
  <si>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</si>
  <si>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</si>
  <si>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</si>
  <si>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</si>
  <si>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</si>
  <si>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</si>
  <si>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</si>
  <si>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</si>
  <si>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</si>
  <si>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</si>
  <si>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</si>
  <si>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</si>
  <si>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</si>
  <si>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</si>
  <si>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</si>
  <si>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</si>
  <si>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</si>
  <si>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</si>
  <si>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</si>
  <si>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</si>
  <si>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</si>
  <si>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</si>
  <si>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</si>
  <si>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</si>
  <si>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</si>
  <si>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</si>
  <si>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</si>
  <si>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</si>
  <si>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</si>
  <si>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</si>
  <si>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</si>
  <si>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</si>
  <si>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</si>
  <si>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</si>
  <si>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</si>
  <si>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</si>
  <si>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</si>
  <si>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</si>
  <si>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</si>
  <si>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</si>
  <si>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</si>
  <si>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</si>
  <si>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</si>
  <si>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</si>
  <si>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</si>
  <si>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</si>
  <si>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</si>
  <si>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</si>
  <si>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</si>
  <si>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</si>
  <si>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</si>
  <si>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</si>
  <si>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</si>
  <si>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</si>
  <si>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</si>
  <si>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</si>
  <si>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</si>
  <si>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</si>
  <si>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</si>
  <si>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</si>
  <si>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</si>
  <si>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</si>
  <si>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</si>
  <si>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</si>
  <si>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</si>
  <si>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</si>
  <si>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</si>
  <si>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</si>
  <si>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</si>
  <si>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</si>
  <si>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</si>
  <si>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</si>
  <si>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</si>
  <si>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</si>
  <si>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</si>
  <si>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</si>
  <si>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</si>
  <si>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</si>
  <si>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</si>
  <si>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</si>
  <si>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</si>
  <si>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</si>
  <si>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</si>
  <si>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</si>
  <si>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</si>
  <si>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</si>
  <si>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</si>
  <si>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</si>
  <si>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</si>
  <si>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</si>
  <si>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</si>
  <si>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</si>
  <si>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</si>
  <si>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</si>
  <si>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</si>
  <si>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</si>
  <si>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</si>
  <si>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</si>
  <si>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</si>
  <si>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</si>
  <si>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</si>
  <si>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</si>
  <si>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</si>
  <si>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</si>
  <si>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</si>
  <si>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</si>
  <si>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</si>
  <si>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</si>
  <si>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</si>
  <si>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</si>
  <si>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</si>
  <si>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</si>
  <si>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</si>
  <si>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</si>
  <si>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</si>
  <si>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</si>
  <si>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</si>
  <si>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</si>
  <si>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</si>
  <si>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</si>
  <si>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</si>
  <si>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</si>
  <si>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</si>
  <si>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</si>
  <si>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</si>
  <si>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</si>
  <si>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</si>
  <si>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</si>
  <si>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</si>
  <si>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</si>
  <si>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</si>
  <si>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</si>
  <si>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</si>
  <si>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</si>
  <si>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</si>
  <si>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</si>
  <si>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</si>
  <si>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</si>
  <si>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</si>
  <si>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</si>
  <si>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</si>
  <si>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</si>
  <si>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</si>
  <si>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</si>
  <si>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</si>
  <si>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</si>
  <si>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</si>
  <si>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</si>
  <si>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</si>
  <si>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</si>
  <si>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</si>
  <si>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</si>
  <si>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</si>
  <si>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</si>
  <si>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</si>
  <si>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</si>
  <si>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</si>
  <si>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</si>
  <si>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</si>
  <si>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</si>
  <si>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</si>
  <si>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</si>
  <si>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</si>
  <si>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</si>
  <si>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</si>
  <si>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</si>
  <si>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</si>
  <si>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</si>
  <si>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</si>
  <si>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</si>
  <si>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</si>
  <si>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</si>
  <si>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</si>
  <si>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</si>
  <si>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</si>
  <si>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</si>
  <si>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</si>
  <si>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</si>
  <si>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</si>
  <si>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</si>
  <si>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</si>
  <si>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</si>
  <si>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</si>
  <si>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</si>
  <si>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</si>
  <si>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</si>
  <si>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</si>
  <si>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</si>
  <si>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</si>
  <si>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</si>
  <si>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</si>
  <si>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</si>
  <si>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</si>
  <si>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</si>
  <si>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</si>
  <si>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</si>
  <si>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</si>
  <si>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</si>
  <si>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</si>
  <si>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</si>
  <si>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</si>
  <si>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</si>
  <si>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</si>
  <si>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</si>
  <si>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</si>
  <si>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</si>
  <si>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</si>
  <si>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</si>
  <si>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</si>
  <si>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</si>
  <si>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</si>
  <si>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</si>
  <si>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</si>
  <si>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</si>
  <si>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</si>
  <si>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</si>
  <si>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</si>
  <si>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</si>
  <si>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</si>
  <si>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</si>
  <si>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</si>
  <si>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</si>
  <si>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</si>
  <si>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</si>
  <si>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</si>
  <si>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</si>
  <si>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</si>
  <si>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</si>
  <si>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</si>
  <si>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</si>
  <si>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</si>
  <si>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</si>
  <si>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</si>
  <si>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</si>
  <si>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</si>
  <si>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</si>
  <si>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</si>
  <si>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</si>
  <si>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</si>
  <si>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</si>
  <si>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</si>
  <si>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</si>
  <si>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</si>
  <si>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</si>
  <si>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</si>
  <si>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</si>
  <si>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</si>
  <si>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</si>
  <si>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</si>
  <si>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</si>
  <si>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</si>
  <si>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</si>
  <si>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</si>
  <si>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</si>
  <si>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</si>
  <si>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</si>
  <si>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</si>
  <si>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</si>
  <si>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</si>
  <si>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</si>
  <si>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</si>
  <si>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</si>
  <si>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</si>
  <si>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</si>
  <si>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</si>
  <si>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</si>
  <si>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</si>
  <si>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</si>
  <si>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</si>
  <si>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</si>
  <si>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</si>
  <si>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</si>
  <si>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</si>
  <si>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</si>
  <si>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</si>
  <si>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</si>
  <si>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</si>
  <si>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</si>
  <si>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</si>
  <si>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</si>
  <si>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</si>
  <si>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</si>
  <si>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</si>
  <si>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</si>
  <si>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</si>
  <si>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</si>
  <si>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</si>
  <si>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</si>
  <si>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</si>
  <si>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</si>
  <si>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</si>
  <si>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</si>
  <si>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</si>
  <si>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</si>
  <si>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</si>
  <si>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</si>
  <si>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</si>
  <si>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</si>
  <si>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</si>
  <si>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</si>
  <si>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</si>
  <si>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</si>
  <si>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</si>
  <si>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</si>
  <si>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</si>
  <si>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</si>
  <si>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</si>
  <si>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</si>
  <si>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</si>
  <si>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</si>
  <si>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</si>
  <si>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</si>
  <si>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</si>
  <si>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</si>
  <si>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</si>
  <si>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</si>
  <si>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</si>
  <si>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</si>
  <si>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</si>
  <si>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</si>
  <si>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</si>
  <si>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</si>
  <si>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</si>
  <si>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</si>
  <si>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</si>
  <si>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</si>
  <si>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</si>
  <si>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</si>
  <si>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</si>
  <si>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</si>
  <si>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</si>
  <si>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</si>
  <si>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</si>
  <si>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</si>
  <si>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</si>
  <si>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</si>
  <si>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</si>
  <si>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</si>
  <si>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</si>
  <si>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</si>
  <si>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</si>
  <si>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</si>
  <si>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</si>
  <si>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</si>
  <si>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</si>
  <si>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</si>
  <si>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</si>
  <si>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</si>
  <si>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</si>
  <si>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</si>
  <si>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</si>
  <si>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</si>
  <si>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</si>
  <si>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</si>
  <si>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</si>
  <si>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</si>
  <si>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</si>
  <si>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</si>
  <si>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</si>
  <si>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</si>
  <si>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</si>
  <si>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</si>
  <si>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</si>
  <si>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</si>
  <si>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</si>
  <si>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</si>
  <si>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</si>
  <si>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</si>
  <si>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</si>
  <si>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</si>
  <si>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</si>
  <si>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</si>
  <si>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</si>
  <si>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</si>
  <si>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</si>
  <si>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</si>
  <si>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</si>
  <si>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</si>
  <si>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</si>
  <si>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</si>
  <si>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</si>
  <si>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</si>
  <si>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</si>
  <si>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</si>
  <si>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</si>
  <si>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</si>
  <si>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</si>
  <si>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</si>
  <si>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</si>
  <si>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</si>
  <si>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</si>
  <si>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</si>
  <si>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</si>
  <si>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</si>
  <si>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</si>
  <si>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</si>
  <si>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</si>
  <si>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</si>
  <si>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</si>
  <si>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</si>
  <si>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</si>
  <si>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</si>
  <si>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</si>
  <si>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</si>
  <si>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</si>
  <si>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</si>
  <si>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</si>
  <si>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</si>
  <si>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</si>
  <si>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</si>
  <si>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</si>
  <si>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</si>
  <si>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</si>
  <si>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</si>
  <si>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</si>
  <si>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</si>
  <si>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</si>
  <si>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</si>
  <si>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</si>
  <si>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</si>
  <si>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</si>
  <si>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</si>
  <si>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</si>
  <si>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</si>
  <si>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</si>
  <si>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</si>
  <si>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</si>
  <si>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</si>
  <si>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</si>
  <si>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</si>
  <si>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</si>
  <si>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</si>
  <si>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</si>
  <si>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</si>
  <si>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</si>
  <si>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</si>
  <si>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</si>
  <si>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</si>
  <si>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</si>
  <si>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</si>
  <si>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</si>
  <si>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</si>
  <si>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</si>
  <si>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</si>
  <si>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</si>
  <si>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</si>
  <si>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</si>
  <si>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</si>
  <si>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</si>
  <si>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</si>
  <si>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</si>
  <si>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</si>
  <si>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</si>
  <si>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</si>
  <si>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</si>
  <si>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</si>
  <si>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</si>
  <si>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</si>
  <si>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</si>
  <si>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</si>
  <si>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</si>
  <si>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</si>
  <si>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</si>
  <si>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</si>
  <si>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</si>
  <si>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</si>
  <si>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</si>
  <si>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</si>
  <si>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</si>
  <si>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</si>
  <si>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</si>
  <si>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</si>
  <si>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</si>
  <si>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</si>
  <si>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</si>
  <si>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</si>
  <si>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</si>
  <si>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</si>
  <si>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</si>
  <si>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</si>
  <si>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</si>
  <si>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</si>
  <si>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</si>
  <si>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</si>
  <si>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</si>
  <si>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</si>
  <si>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</si>
  <si>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</si>
  <si>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</si>
  <si>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</si>
  <si>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</si>
  <si>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</si>
  <si>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</si>
  <si>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</si>
  <si>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</si>
  <si>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</si>
  <si>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</si>
  <si>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</si>
  <si>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</si>
  <si>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</si>
  <si>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</si>
  <si>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</si>
  <si>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</si>
  <si>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</si>
  <si>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</si>
  <si>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</si>
  <si>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</si>
  <si>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</si>
  <si>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</si>
  <si>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</si>
  <si>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</si>
  <si>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</si>
  <si>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</si>
  <si>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</si>
  <si>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</si>
  <si>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</si>
  <si>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</si>
  <si>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</si>
  <si>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</si>
  <si>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</si>
  <si>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</si>
  <si>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</si>
  <si>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</si>
  <si>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</si>
  <si>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</si>
  <si>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</si>
  <si>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</si>
  <si>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</si>
  <si>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</si>
  <si>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</si>
  <si>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</si>
  <si>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</si>
  <si>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</si>
  <si>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</si>
  <si>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</si>
  <si>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</si>
  <si>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</si>
  <si>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</si>
  <si>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</si>
  <si>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</si>
  <si>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</si>
  <si>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</si>
  <si>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</si>
  <si>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</si>
  <si>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</si>
  <si>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</si>
  <si>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</si>
  <si>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</si>
  <si>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</si>
  <si>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</si>
  <si>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</si>
  <si>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</si>
  <si>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</si>
  <si>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</si>
  <si>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</si>
  <si>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</si>
  <si>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</si>
  <si>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</si>
  <si>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</si>
  <si>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</si>
  <si>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</si>
  <si>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</si>
  <si>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</si>
  <si>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</si>
  <si>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</si>
  <si>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</si>
  <si>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</si>
  <si>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</si>
  <si>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</si>
  <si>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</si>
  <si>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</si>
  <si>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</si>
  <si>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</si>
  <si>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</si>
  <si>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</si>
  <si>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</si>
  <si>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</si>
  <si>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</si>
  <si>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</si>
  <si>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</si>
  <si>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</si>
  <si>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</si>
  <si>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</si>
  <si>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</si>
  <si>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</si>
  <si>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</si>
  <si>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</si>
  <si>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</si>
  <si>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</si>
  <si>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</si>
  <si>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</si>
  <si>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</si>
  <si>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</si>
  <si>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</si>
  <si>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</si>
  <si>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</si>
  <si>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</si>
  <si>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</si>
  <si>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</si>
  <si>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</si>
  <si>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</si>
  <si>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</si>
  <si>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</si>
  <si>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</si>
  <si>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</si>
  <si>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</si>
  <si>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</si>
  <si>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</si>
  <si>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</si>
  <si>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</si>
  <si>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</si>
  <si>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</si>
  <si>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</si>
  <si>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</si>
  <si>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</si>
  <si>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</si>
  <si>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</si>
  <si>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</si>
  <si>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</si>
  <si>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</si>
  <si>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</si>
  <si>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</si>
  <si>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</si>
  <si>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</si>
  <si>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</si>
  <si>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</si>
  <si>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</si>
  <si>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</si>
  <si>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</si>
  <si>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</si>
  <si>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</si>
  <si>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</si>
  <si>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</si>
  <si>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</si>
  <si>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</si>
  <si>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</si>
  <si>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</si>
  <si>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</si>
  <si>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</si>
  <si>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</si>
  <si>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</si>
  <si>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</si>
  <si>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</si>
  <si>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</si>
  <si>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</si>
  <si>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</si>
  <si>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</si>
  <si>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</si>
  <si>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</si>
  <si>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</si>
  <si>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</si>
  <si>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</si>
  <si>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</si>
  <si>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</si>
  <si>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</si>
  <si>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</si>
  <si>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</si>
  <si>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</si>
  <si>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</si>
  <si>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</si>
  <si>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</si>
  <si>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</si>
  <si>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</si>
  <si>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</si>
  <si>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</si>
  <si>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</si>
  <si>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</si>
  <si>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</si>
  <si>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</si>
  <si>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</si>
  <si>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</si>
  <si>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</si>
  <si>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</si>
  <si>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</si>
  <si>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</si>
  <si>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</si>
  <si>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</si>
  <si>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</si>
  <si>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</si>
  <si>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</si>
  <si>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</si>
  <si>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</si>
  <si>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</si>
  <si>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</si>
  <si>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</si>
  <si>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</si>
  <si>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</si>
  <si>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</si>
  <si>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</si>
  <si>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</si>
  <si>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</si>
  <si>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</si>
  <si>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</si>
  <si>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</si>
  <si>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</si>
  <si>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</si>
  <si>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</si>
  <si>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</si>
  <si>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</si>
  <si>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</si>
  <si>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</si>
  <si>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</si>
  <si>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</si>
  <si>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</si>
  <si>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</si>
  <si>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</si>
  <si>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</si>
  <si>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</si>
  <si>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</si>
  <si>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</si>
  <si>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</si>
  <si>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</si>
  <si>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</si>
  <si>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</si>
  <si>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</si>
  <si>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</si>
  <si>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</si>
  <si>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</si>
  <si>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</si>
  <si>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</si>
  <si>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</si>
  <si>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</si>
  <si>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</si>
  <si>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</si>
  <si>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</si>
  <si>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</si>
  <si>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</si>
  <si>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</si>
  <si>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</si>
  <si>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</si>
  <si>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</si>
  <si>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</si>
  <si>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</si>
  <si>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</si>
  <si>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</si>
  <si>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</si>
  <si>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</si>
  <si>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</si>
  <si>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</si>
  <si>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</si>
  <si>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</si>
  <si>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</si>
  <si>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</si>
  <si>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</si>
  <si>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</si>
  <si>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</si>
  <si>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</si>
  <si>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</si>
  <si>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</si>
  <si>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</si>
  <si>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</si>
  <si>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</si>
  <si>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</si>
  <si>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</si>
  <si>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</si>
  <si>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</si>
  <si>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</si>
  <si>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</si>
  <si>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</si>
  <si>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</si>
  <si>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</si>
  <si>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</si>
  <si>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</si>
  <si>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</si>
  <si>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</si>
  <si>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</si>
  <si>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</si>
  <si>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</si>
  <si>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</si>
  <si>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</si>
  <si>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</si>
  <si>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</si>
  <si>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</si>
  <si>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</si>
  <si>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</si>
  <si>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</si>
  <si>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</si>
  <si>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</si>
  <si>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</si>
  <si>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</si>
  <si>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</si>
  <si>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</si>
  <si>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</si>
  <si>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</si>
  <si>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</si>
  <si>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</si>
  <si>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</si>
  <si>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</si>
  <si>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</si>
  <si>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</si>
  <si>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</si>
  <si>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</si>
  <si>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</si>
  <si>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</si>
  <si>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</si>
  <si>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</si>
  <si>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</si>
  <si>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</si>
  <si>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</si>
  <si>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</si>
  <si>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</si>
  <si>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</si>
  <si>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</si>
  <si>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</si>
  <si>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</si>
  <si>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</si>
  <si>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</si>
  <si>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</si>
  <si>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</si>
  <si>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</si>
  <si>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</si>
  <si>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</si>
  <si>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</si>
  <si>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</si>
  <si>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</si>
  <si>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</si>
  <si>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</si>
  <si>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</si>
  <si>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</si>
  <si>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</si>
  <si>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</si>
  <si>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</si>
  <si>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</si>
  <si>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</si>
  <si>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</si>
  <si>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</si>
  <si>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</si>
  <si>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</si>
  <si>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</si>
  <si>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</si>
  <si>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</si>
  <si>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</si>
  <si>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</si>
  <si>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</si>
  <si>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</si>
  <si>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</si>
  <si>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</si>
  <si>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</si>
  <si>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</si>
  <si>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</si>
  <si>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</si>
  <si>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</si>
  <si>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</si>
  <si>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</si>
  <si>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</si>
  <si>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</si>
  <si>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</si>
  <si>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</si>
  <si>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</si>
  <si>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</si>
  <si>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</si>
  <si>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</si>
  <si>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</si>
  <si>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</si>
  <si>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</si>
  <si>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</si>
  <si>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</si>
  <si>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</si>
  <si>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</si>
  <si>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</si>
  <si>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</si>
  <si>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</si>
  <si>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</si>
  <si>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</si>
  <si>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</si>
  <si>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</si>
  <si>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</si>
  <si>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</si>
  <si>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</si>
  <si>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</si>
  <si>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</si>
  <si>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</si>
  <si>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</si>
  <si>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</si>
  <si>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</si>
  <si>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</si>
  <si>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</si>
  <si>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</si>
  <si>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</si>
  <si>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</si>
  <si>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</si>
  <si>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</si>
  <si>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</si>
  <si>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</si>
  <si>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</si>
  <si>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</si>
  <si>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</si>
  <si>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</si>
  <si>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</si>
  <si>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</si>
  <si>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</si>
  <si>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</si>
  <si>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</si>
  <si>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</si>
  <si>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</si>
  <si>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</si>
  <si>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</si>
  <si>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</si>
  <si>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</si>
  <si>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</si>
  <si>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</si>
  <si>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</si>
  <si>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</si>
  <si>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</si>
  <si>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</si>
  <si>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</si>
  <si>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</si>
  <si>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</si>
  <si>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</si>
  <si>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</si>
  <si>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</si>
  <si>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</si>
  <si>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</si>
  <si>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</si>
  <si>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</si>
  <si>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</si>
  <si>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</si>
  <si>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</si>
  <si>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</si>
  <si>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</si>
  <si>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</si>
  <si>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</si>
  <si>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</si>
  <si>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</si>
  <si>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</si>
  <si>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</si>
  <si>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</si>
  <si>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</si>
  <si>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</si>
  <si>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</si>
  <si>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</si>
  <si>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</si>
  <si>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</si>
  <si>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</si>
  <si>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</si>
  <si>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</si>
  <si>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</si>
  <si>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</si>
  <si>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</si>
  <si>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</si>
  <si>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</si>
  <si>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</si>
  <si>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</si>
  <si>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</si>
  <si>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</si>
  <si>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</si>
  <si>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</si>
  <si>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</si>
  <si>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</si>
  <si>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</si>
  <si>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</si>
  <si>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</si>
  <si>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</si>
  <si>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</si>
  <si>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</si>
  <si>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</si>
  <si>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</si>
  <si>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</si>
  <si>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</si>
  <si>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</si>
  <si>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</si>
  <si>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</si>
  <si>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</si>
  <si>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</si>
  <si>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</si>
  <si>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</si>
  <si>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</si>
  <si>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</si>
  <si>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</si>
  <si>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</si>
  <si>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</si>
  <si>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</si>
  <si>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</si>
  <si>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</si>
  <si>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</si>
  <si>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</si>
  <si>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</si>
  <si>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</si>
  <si>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</si>
  <si>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</si>
  <si>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</si>
  <si>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</si>
  <si>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</si>
  <si>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</si>
  <si>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</si>
  <si>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</si>
  <si>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</si>
  <si>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</si>
  <si>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</si>
  <si>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</si>
  <si>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</si>
  <si>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</si>
  <si>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</si>
  <si>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</si>
  <si>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</si>
  <si>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</si>
  <si>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</si>
  <si>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</si>
  <si>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</si>
  <si>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</si>
  <si>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</si>
  <si>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</si>
  <si>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</si>
  <si>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</si>
  <si>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</si>
  <si>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</si>
  <si>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</si>
  <si>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</si>
  <si>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</si>
  <si>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</si>
  <si>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</si>
  <si>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</si>
  <si>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</si>
  <si>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</si>
  <si>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</si>
  <si>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</si>
  <si>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</si>
  <si>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</si>
  <si>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</si>
  <si>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</si>
  <si>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</si>
  <si>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</si>
  <si>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</si>
  <si>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</si>
  <si>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</si>
  <si>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</si>
  <si>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</si>
  <si>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</si>
  <si>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</si>
  <si>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</si>
  <si>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</si>
  <si>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</si>
  <si>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</si>
  <si>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</si>
  <si>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</si>
  <si>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</si>
  <si>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</si>
  <si>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</si>
  <si>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</si>
  <si>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</si>
  <si>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</si>
  <si>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</si>
  <si>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</si>
  <si>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</si>
  <si>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</si>
  <si>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</si>
  <si>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</si>
  <si>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</si>
  <si>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</si>
  <si>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</si>
  <si>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</si>
  <si>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</si>
  <si>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</si>
  <si>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</si>
  <si>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</si>
  <si>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</si>
  <si>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</si>
  <si>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</si>
  <si>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</si>
  <si>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</si>
  <si>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</si>
  <si>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</si>
  <si>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</si>
  <si>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</si>
  <si>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</si>
  <si>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</si>
  <si>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</si>
  <si>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</si>
  <si>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</si>
  <si>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</si>
  <si>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</si>
  <si>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</si>
  <si>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</si>
  <si>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</si>
  <si>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</si>
  <si>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</si>
  <si>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</si>
  <si>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</si>
  <si>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</si>
  <si>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</si>
  <si>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</si>
  <si>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</si>
  <si>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</si>
  <si>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</si>
  <si>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</si>
  <si>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</si>
  <si>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</si>
  <si>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</si>
  <si>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</si>
  <si>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</si>
  <si>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</si>
  <si>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</si>
  <si>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</si>
  <si>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</si>
  <si>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</si>
  <si>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</si>
  <si>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</si>
  <si>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</si>
  <si>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</si>
  <si>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</si>
  <si>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</si>
  <si>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</si>
  <si>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</si>
  <si>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</si>
  <si>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</si>
  <si>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</si>
  <si>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</si>
  <si>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</si>
  <si>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</si>
  <si>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</si>
  <si>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</si>
  <si>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</si>
  <si>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</si>
  <si>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</si>
  <si>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</si>
  <si>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</si>
  <si>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</si>
  <si>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</si>
  <si>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</si>
  <si>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</si>
  <si>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</si>
  <si>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</si>
  <si>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</si>
  <si>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</si>
  <si>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</si>
  <si>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</si>
  <si>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</si>
  <si>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</si>
  <si>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</si>
  <si>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</si>
  <si>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</si>
  <si>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</si>
  <si>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</si>
  <si>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</si>
  <si>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</si>
  <si>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</si>
  <si>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</si>
  <si>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</si>
  <si>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</si>
  <si>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</si>
  <si>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</si>
  <si>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</si>
  <si>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</si>
  <si>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</si>
  <si>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</si>
  <si>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</si>
  <si>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</si>
  <si>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</si>
  <si>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</si>
  <si>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</si>
  <si>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</si>
  <si>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</si>
  <si>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</si>
  <si>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</si>
  <si>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</si>
  <si>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</si>
  <si>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</si>
  <si>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</si>
  <si>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</si>
  <si>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</si>
  <si>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</si>
  <si>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</si>
  <si>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</si>
  <si>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</si>
  <si>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</si>
  <si>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</si>
  <si>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</si>
  <si>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</si>
  <si>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</si>
  <si>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</si>
  <si>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</si>
  <si>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</si>
  <si>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</si>
  <si>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</si>
  <si>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</si>
  <si>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</si>
  <si>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</si>
  <si>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</si>
  <si>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</si>
  <si>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</si>
  <si>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</si>
  <si>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</si>
  <si>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</si>
  <si>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</si>
  <si>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</si>
  <si>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</si>
  <si>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</si>
  <si>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</si>
  <si>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</si>
  <si>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</si>
  <si>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</si>
  <si>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</si>
  <si>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</si>
  <si>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</si>
  <si>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</si>
  <si>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</si>
  <si>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</si>
  <si>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</si>
  <si>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</si>
  <si>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</si>
  <si>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</si>
  <si>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</si>
  <si>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</si>
  <si>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</si>
  <si>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</si>
  <si>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</si>
  <si>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</si>
  <si>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</si>
  <si>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</si>
  <si>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</si>
  <si>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</si>
  <si>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</si>
  <si>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</si>
  <si>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</si>
  <si>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</si>
  <si>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</si>
  <si>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</si>
  <si>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</si>
  <si>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</si>
  <si>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</si>
  <si>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</si>
  <si>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</si>
  <si>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</si>
  <si>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</si>
  <si>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</si>
  <si>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</si>
  <si>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</si>
  <si>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</si>
  <si>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</si>
  <si>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</si>
  <si>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</si>
  <si>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</si>
  <si>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</si>
  <si>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</si>
  <si>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</si>
  <si>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</si>
  <si>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</si>
  <si>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</si>
  <si>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</si>
  <si>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</si>
  <si>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</si>
  <si>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</si>
  <si>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</si>
  <si>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</si>
  <si>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</si>
  <si>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</si>
  <si>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</si>
  <si>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</si>
  <si>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</si>
  <si>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</si>
  <si>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</si>
  <si>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</si>
  <si>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</si>
  <si>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</si>
  <si>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</si>
  <si>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</si>
  <si>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</si>
  <si>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</si>
  <si>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</si>
  <si>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</si>
  <si>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</si>
  <si>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</si>
  <si>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</si>
  <si>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</si>
  <si>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</si>
  <si>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</si>
  <si>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</si>
  <si>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</si>
  <si>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</si>
  <si>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</si>
  <si>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</si>
  <si>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</si>
  <si>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</si>
  <si>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</si>
  <si>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</si>
  <si>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</si>
  <si>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</si>
  <si>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</si>
  <si>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</si>
  <si>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</si>
  <si>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</si>
  <si>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</si>
  <si>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</si>
  <si>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</si>
  <si>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</si>
  <si>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</si>
  <si>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</si>
  <si>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</si>
  <si>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</si>
  <si>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</si>
  <si>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</si>
  <si>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</si>
  <si>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</si>
  <si>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</si>
  <si>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</si>
  <si>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</si>
  <si>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</si>
  <si>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</si>
  <si>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</si>
  <si>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</si>
  <si>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</si>
  <si>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</si>
  <si>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</si>
  <si>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</si>
  <si>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</si>
  <si>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</si>
  <si>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</si>
  <si>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</si>
  <si>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</si>
  <si>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</si>
  <si>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</si>
  <si>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</si>
  <si>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</si>
  <si>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</si>
  <si>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</si>
  <si>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</si>
  <si>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</si>
  <si>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</si>
  <si>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</si>
  <si>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</si>
  <si>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</si>
  <si>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</si>
  <si>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</si>
  <si>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</si>
  <si>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</si>
  <si>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</si>
  <si>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</si>
  <si>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</si>
  <si>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</si>
  <si>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</si>
  <si>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</si>
  <si>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</si>
  <si>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</si>
  <si>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</si>
  <si>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</si>
  <si>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</si>
  <si>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</si>
  <si>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</si>
  <si>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</si>
  <si>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</si>
  <si>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</si>
  <si>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</si>
  <si>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</si>
  <si>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</si>
  <si>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</si>
  <si>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</si>
  <si>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</si>
  <si>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</si>
  <si>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</si>
  <si>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</si>
  <si>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</si>
  <si>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</si>
  <si>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</si>
  <si>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</si>
  <si>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</si>
  <si>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</si>
  <si>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</si>
  <si>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</si>
  <si>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</si>
  <si>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</si>
  <si>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</si>
  <si>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</si>
  <si>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</si>
  <si>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</si>
  <si>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</si>
  <si>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</si>
  <si>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</si>
  <si>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</si>
  <si>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</si>
  <si>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</si>
  <si>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</si>
  <si>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</si>
  <si>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</si>
  <si>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</si>
  <si>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</si>
  <si>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</si>
  <si>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</si>
  <si>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</si>
  <si>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</si>
  <si>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</si>
  <si>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</si>
  <si>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</si>
  <si>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</si>
  <si>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</si>
  <si>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</si>
  <si>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</si>
  <si>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</si>
  <si>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</si>
  <si>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</si>
  <si>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</si>
  <si>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</si>
  <si>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</si>
  <si>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</si>
  <si>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</si>
  <si>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</si>
  <si>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</si>
  <si>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</si>
  <si>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</si>
  <si>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</si>
  <si>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</si>
  <si>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</si>
  <si>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</si>
  <si>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</si>
  <si>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</si>
  <si>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</si>
  <si>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</si>
  <si>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</si>
  <si>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</si>
  <si>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</si>
  <si>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</si>
  <si>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</si>
  <si>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</si>
  <si>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</si>
  <si>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</si>
  <si>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</si>
  <si>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</si>
  <si>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</si>
  <si>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</si>
  <si>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</si>
  <si>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</si>
  <si>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</si>
  <si>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</si>
  <si>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</si>
  <si>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</si>
  <si>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</si>
  <si>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</si>
  <si>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</si>
  <si>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</si>
  <si>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</si>
  <si>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</si>
  <si>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</si>
  <si>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</si>
  <si>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</si>
  <si>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</si>
  <si>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</si>
  <si>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</si>
  <si>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</si>
  <si>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</si>
  <si>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</si>
  <si>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</si>
  <si>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</si>
  <si>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</si>
  <si>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</si>
  <si>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</si>
  <si>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</si>
  <si>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</si>
  <si>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</si>
  <si>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</si>
  <si>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</si>
  <si>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</si>
  <si>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</si>
  <si>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</si>
  <si>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</si>
  <si>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</si>
  <si>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</si>
  <si>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</si>
  <si>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</si>
  <si>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</si>
  <si>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</si>
  <si>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</si>
  <si>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</si>
  <si>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</si>
  <si>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</si>
  <si>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</si>
  <si>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</si>
  <si>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</si>
  <si>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</si>
  <si>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</si>
  <si>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</si>
  <si>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</si>
  <si>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</si>
  <si>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</si>
  <si>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</si>
  <si>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</si>
  <si>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</si>
  <si>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</si>
  <si>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</si>
  <si>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</si>
  <si>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</si>
  <si>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</si>
  <si>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</si>
  <si>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</si>
  <si>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</si>
  <si>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</si>
  <si>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</si>
  <si>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</si>
  <si>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</si>
  <si>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</si>
  <si>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</si>
  <si>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</si>
  <si>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</si>
  <si>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</si>
  <si>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</si>
  <si>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</si>
  <si>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</si>
  <si>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</si>
  <si>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</si>
  <si>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</si>
  <si>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</si>
  <si>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</si>
  <si>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</si>
  <si>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</si>
  <si>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</si>
  <si>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</si>
  <si>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</si>
  <si>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</si>
  <si>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</si>
  <si>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</si>
  <si>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</si>
  <si>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</si>
  <si>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</si>
  <si>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</si>
  <si>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</si>
  <si>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</si>
  <si>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</si>
  <si>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</si>
  <si>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</si>
  <si>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</si>
  <si>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</si>
  <si>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</si>
  <si>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</si>
  <si>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</si>
  <si>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</si>
  <si>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</si>
  <si>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</si>
  <si>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</si>
  <si>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</si>
  <si>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</si>
  <si>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</si>
  <si>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</si>
  <si>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</si>
  <si>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</si>
  <si>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</si>
  <si>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</si>
  <si>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</si>
  <si>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</si>
  <si>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</si>
  <si>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</si>
  <si>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</si>
  <si>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</si>
  <si>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</si>
  <si>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</si>
  <si>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</si>
  <si>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</si>
  <si>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</si>
  <si>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</si>
  <si>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</si>
  <si>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</si>
  <si>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</si>
  <si>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</si>
  <si>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</si>
  <si>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</si>
  <si>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</si>
  <si>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</si>
  <si>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</si>
  <si>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</si>
  <si>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</si>
  <si>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</si>
  <si>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</si>
  <si>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</si>
  <si>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</si>
  <si>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</si>
  <si>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</si>
  <si>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</si>
  <si>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</si>
  <si>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</si>
  <si>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</si>
  <si>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</si>
  <si>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</si>
  <si>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</si>
  <si>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</si>
  <si>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</si>
  <si>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</si>
  <si>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</si>
  <si>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</si>
  <si>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</si>
  <si>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</si>
  <si>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</si>
  <si>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</si>
  <si>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</si>
  <si>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</si>
  <si>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</si>
  <si>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</si>
  <si>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</si>
  <si>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</si>
  <si>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</si>
  <si>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</si>
  <si>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</si>
  <si>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</si>
  <si>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</si>
  <si>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</si>
  <si>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</si>
  <si>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</si>
  <si>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</si>
  <si>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</si>
  <si>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</si>
  <si>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</si>
  <si>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</si>
  <si>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</si>
  <si>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</si>
  <si>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</si>
  <si>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</si>
  <si>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</si>
  <si>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</si>
  <si>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</si>
  <si>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</si>
  <si>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</si>
  <si>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</si>
  <si>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</si>
  <si>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</si>
  <si>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</si>
  <si>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</si>
  <si>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</si>
  <si>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</si>
  <si>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</si>
  <si>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</si>
  <si>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</si>
  <si>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</si>
  <si>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</si>
  <si>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</si>
  <si>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</si>
  <si>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</si>
  <si>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</si>
  <si>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</si>
  <si>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</si>
  <si>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</si>
  <si>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</si>
  <si>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</si>
  <si>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</si>
  <si>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</si>
  <si>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</si>
  <si>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</si>
  <si>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</si>
  <si>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</si>
  <si>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</si>
  <si>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</si>
  <si>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</si>
  <si>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</si>
  <si>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</si>
  <si>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</si>
  <si>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</si>
  <si>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</si>
  <si>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</si>
  <si>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</si>
  <si>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</si>
  <si>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</si>
  <si>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</si>
  <si>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</si>
  <si>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</si>
  <si>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</si>
  <si>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</si>
  <si>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</si>
  <si>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</si>
  <si>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</si>
  <si>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</si>
  <si>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</si>
  <si>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</si>
  <si>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</si>
  <si>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</si>
  <si>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</si>
  <si>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</si>
  <si>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</si>
  <si>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</si>
  <si>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</si>
  <si>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</si>
  <si>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</si>
  <si>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</si>
  <si>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</si>
  <si>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</si>
  <si>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</si>
  <si>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</si>
  <si>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</si>
  <si>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</si>
  <si>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</si>
  <si>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</si>
  <si>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</si>
  <si>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</si>
  <si>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</si>
  <si>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</si>
  <si>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</si>
  <si>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</si>
  <si>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</si>
  <si>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</si>
  <si>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</si>
  <si>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</si>
  <si>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</si>
  <si>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</si>
  <si>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</si>
  <si>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</si>
  <si>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</si>
  <si>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</si>
  <si>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</si>
  <si>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</si>
  <si>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</si>
  <si>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</si>
  <si>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</si>
  <si>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</si>
  <si>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</si>
  <si>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</si>
  <si>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</si>
  <si>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</si>
  <si>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</si>
  <si>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</si>
  <si>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</si>
  <si>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</si>
  <si>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</si>
  <si>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</si>
  <si>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</si>
  <si>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</si>
  <si>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</si>
  <si>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</si>
  <si>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</si>
  <si>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</si>
  <si>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</si>
  <si>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</si>
  <si>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</si>
  <si>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</si>
  <si>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</si>
  <si>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</si>
  <si>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</si>
  <si>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</si>
  <si>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</si>
  <si>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</si>
  <si>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</si>
  <si>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</si>
  <si>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</si>
  <si>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</si>
  <si>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</si>
  <si>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</si>
  <si>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</si>
  <si>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</si>
  <si>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</si>
  <si>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</si>
  <si>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</si>
  <si>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</si>
  <si>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</si>
  <si>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</si>
  <si>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</si>
  <si>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</si>
  <si>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</si>
  <si>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</si>
  <si>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</si>
  <si>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</si>
  <si>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</si>
  <si>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</si>
  <si>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</si>
  <si>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</si>
  <si>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</si>
  <si>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</si>
  <si>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</si>
  <si>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</si>
  <si>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</si>
  <si>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</si>
  <si>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</si>
  <si>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</si>
  <si>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</si>
  <si>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</si>
  <si>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</si>
  <si>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</si>
  <si>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</si>
  <si>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</si>
  <si>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</si>
  <si>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</si>
  <si>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</si>
  <si>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</si>
  <si>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</si>
  <si>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</si>
  <si>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</si>
  <si>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</si>
  <si>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</si>
  <si>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</si>
  <si>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</si>
  <si>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</si>
  <si>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</si>
  <si>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</si>
  <si>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</si>
  <si>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</si>
  <si>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</si>
  <si>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</si>
  <si>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</si>
  <si>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</si>
  <si>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</si>
  <si>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</si>
  <si>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</si>
  <si>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</si>
  <si>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</si>
  <si>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</si>
  <si>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</si>
  <si>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</si>
  <si>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</si>
  <si>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</si>
  <si>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</si>
  <si>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</si>
  <si>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</si>
  <si>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</si>
  <si>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</si>
  <si>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</si>
  <si>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</si>
  <si>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</si>
  <si>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</si>
  <si>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</si>
  <si>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</si>
  <si>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</si>
  <si>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</si>
  <si>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</si>
  <si>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</si>
  <si>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</si>
  <si>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</si>
  <si>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</si>
  <si>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</si>
  <si>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</si>
  <si>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</si>
  <si>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</si>
  <si>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</si>
  <si>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</si>
  <si>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</si>
  <si>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</si>
  <si>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</si>
  <si>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</si>
  <si>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</si>
  <si>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</si>
  <si>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</si>
  <si>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</si>
  <si>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</si>
  <si>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</si>
  <si>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</si>
  <si>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</si>
  <si>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</si>
  <si>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</si>
  <si>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</si>
  <si>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</si>
  <si>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</si>
  <si>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</si>
  <si>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</si>
  <si>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</si>
  <si>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</si>
  <si>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</si>
  <si>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</si>
  <si>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</si>
  <si>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</si>
  <si>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</si>
  <si>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</si>
  <si>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</si>
  <si>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</si>
  <si>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</si>
  <si>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</si>
  <si>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</si>
  <si>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</si>
  <si>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</si>
  <si>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</si>
  <si>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</si>
  <si>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</si>
  <si>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</si>
  <si>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</si>
  <si>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</si>
  <si>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</si>
  <si>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</si>
  <si>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</si>
  <si>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</si>
  <si>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</si>
  <si>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</si>
  <si>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</si>
  <si>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</si>
  <si>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</si>
  <si>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</si>
  <si>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</si>
  <si>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</si>
  <si>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</si>
  <si>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</si>
  <si>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</si>
  <si>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</si>
  <si>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</si>
  <si>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</si>
  <si>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</si>
  <si>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</si>
  <si>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</si>
  <si>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</si>
  <si>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</si>
  <si>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</si>
  <si>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</si>
  <si>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</si>
  <si>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</si>
  <si>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</si>
  <si>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</si>
  <si>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</si>
  <si>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</si>
  <si>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</si>
  <si>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</si>
  <si>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</si>
  <si>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</si>
  <si>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</si>
  <si>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</si>
  <si>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</si>
  <si>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</si>
  <si>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</si>
  <si>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</si>
  <si>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</si>
  <si>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</si>
  <si>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</si>
  <si>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</si>
  <si>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</si>
  <si>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</si>
  <si>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</si>
  <si>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</si>
  <si>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</si>
  <si>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</si>
  <si>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</si>
  <si>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</si>
  <si>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</si>
  <si>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</si>
  <si>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</si>
  <si>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</si>
  <si>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</si>
  <si>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</si>
  <si>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</si>
  <si>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</si>
  <si>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</si>
  <si>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</si>
  <si>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</si>
  <si>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</si>
  <si>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</si>
  <si>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</si>
  <si>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</si>
  <si>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</si>
  <si>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</si>
  <si>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</si>
  <si>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</si>
  <si>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</si>
  <si>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</si>
  <si>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</si>
  <si>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</si>
  <si>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</si>
  <si>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</si>
  <si>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</si>
  <si>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</si>
  <si>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</si>
  <si>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</si>
  <si>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</si>
  <si>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</si>
  <si>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</si>
  <si>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</si>
  <si>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</si>
  <si>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</si>
  <si>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</si>
  <si>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</si>
  <si>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</si>
  <si>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</si>
  <si>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</si>
  <si>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</si>
  <si>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</si>
  <si>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</si>
  <si>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</si>
  <si>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</si>
  <si>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</si>
  <si>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</si>
  <si>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</si>
  <si>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</si>
  <si>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</si>
  <si>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</si>
  <si>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</si>
  <si>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</si>
  <si>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</si>
  <si>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</si>
  <si>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</si>
  <si>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</si>
  <si>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</si>
  <si>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</si>
  <si>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</si>
  <si>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</si>
  <si>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</si>
  <si>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</si>
  <si>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</si>
  <si>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</si>
  <si>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</si>
  <si>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</si>
  <si>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</si>
  <si>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</si>
  <si>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</si>
  <si>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</si>
  <si>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</si>
  <si>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</si>
  <si>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</si>
  <si>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</si>
  <si>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</si>
  <si>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</si>
  <si>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</si>
  <si>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</si>
  <si>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</si>
  <si>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</si>
  <si>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</si>
  <si>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</si>
  <si>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</si>
  <si>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</si>
  <si>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</si>
  <si>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</si>
  <si>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</si>
  <si>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</si>
  <si>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</si>
  <si>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</si>
  <si>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</si>
  <si>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</si>
  <si>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</si>
  <si>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</si>
  <si>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</si>
  <si>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</si>
  <si>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</si>
  <si>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</si>
  <si>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</si>
  <si>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</si>
  <si>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</si>
  <si>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</si>
  <si>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</si>
  <si>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</si>
  <si>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</si>
  <si>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</si>
  <si>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</si>
  <si>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</si>
  <si>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</si>
  <si>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</si>
  <si>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</si>
  <si>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</si>
  <si>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</si>
  <si>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</si>
  <si>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</si>
  <si>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</si>
  <si>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</si>
  <si>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</si>
  <si>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</si>
  <si>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</si>
  <si>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</si>
  <si>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</si>
  <si>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</si>
  <si>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</si>
  <si>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</si>
  <si>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</si>
  <si>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</si>
  <si>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</si>
  <si>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</si>
  <si>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</si>
  <si>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</si>
  <si>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</si>
  <si>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</si>
  <si>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</si>
  <si>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</si>
  <si>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</si>
  <si>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</si>
  <si>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</si>
  <si>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</si>
  <si>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</si>
  <si>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</si>
  <si>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</si>
  <si>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</si>
  <si>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</si>
  <si>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</si>
  <si>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</si>
  <si>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</si>
  <si>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</si>
  <si>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</si>
  <si>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</si>
  <si>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</si>
  <si>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</si>
  <si>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</si>
  <si>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</si>
  <si>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</si>
  <si>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</si>
  <si>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</si>
  <si>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</si>
  <si>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</si>
  <si>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</si>
  <si>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</si>
  <si>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</si>
  <si>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</si>
  <si>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</si>
  <si>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</si>
  <si>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</si>
  <si>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</si>
  <si>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</si>
  <si>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</si>
  <si>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</si>
  <si>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</si>
  <si>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</si>
  <si>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</si>
  <si>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</si>
  <si>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</si>
  <si>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</si>
  <si>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</si>
  <si>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</si>
  <si>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</si>
  <si>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</si>
  <si>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</si>
  <si>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</si>
  <si>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</si>
  <si>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</si>
  <si>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</si>
  <si>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</si>
  <si>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</si>
  <si>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</si>
  <si>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</si>
  <si>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</si>
  <si>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</si>
  <si>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</si>
  <si>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</si>
  <si>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</si>
  <si>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</si>
  <si>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</si>
  <si>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</si>
  <si>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</si>
  <si>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</si>
  <si>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</si>
  <si>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</si>
  <si>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</si>
  <si>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</si>
  <si>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</si>
  <si>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</si>
  <si>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</si>
  <si>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</si>
  <si>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</si>
  <si>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</si>
  <si>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</si>
  <si>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</si>
  <si>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</si>
  <si>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</si>
  <si>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</si>
  <si>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</si>
  <si>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</si>
  <si>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</si>
  <si>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</si>
  <si>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</si>
  <si>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</si>
  <si>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</si>
  <si>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</si>
  <si>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</si>
  <si>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</si>
  <si>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</si>
  <si>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</si>
  <si>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</si>
  <si>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</si>
  <si>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</si>
  <si>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</si>
  <si>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</si>
  <si>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</si>
  <si>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</si>
  <si>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</si>
  <si>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</si>
  <si>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</si>
  <si>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</si>
  <si>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</si>
  <si>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</si>
  <si>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</si>
  <si>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</si>
  <si>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</si>
  <si>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</si>
  <si>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</si>
  <si>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</si>
  <si>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</si>
  <si>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</si>
  <si>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</si>
  <si>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</si>
  <si>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</si>
  <si>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</si>
  <si>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</si>
  <si>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</si>
  <si>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</si>
  <si>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</si>
  <si>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</si>
  <si>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</si>
  <si>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</si>
  <si>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</si>
  <si>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</si>
  <si>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</si>
  <si>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</si>
  <si>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</si>
  <si>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</si>
  <si>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</si>
  <si>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</si>
  <si>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</si>
  <si>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</si>
  <si>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</si>
  <si>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</si>
  <si>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</si>
  <si>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</si>
  <si>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</si>
  <si>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</si>
  <si>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</si>
  <si>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</si>
  <si>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</si>
  <si>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</si>
  <si>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</si>
  <si>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</si>
  <si>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</si>
  <si>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</si>
  <si>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</si>
  <si>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</si>
  <si>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</si>
  <si>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</si>
  <si>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</si>
  <si>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</si>
  <si>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</si>
  <si>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</si>
  <si>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</si>
  <si>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</si>
  <si>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</si>
  <si>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</si>
  <si>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</si>
  <si>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</si>
  <si>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</si>
  <si>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</si>
  <si>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</si>
  <si>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</si>
  <si>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</si>
  <si>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</si>
  <si>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</si>
  <si>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</si>
  <si>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</si>
  <si>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</si>
  <si>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</si>
  <si>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</si>
  <si>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</si>
  <si>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</si>
  <si>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</si>
  <si>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</si>
  <si>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</si>
  <si>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</si>
  <si>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</si>
  <si>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</si>
  <si>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</si>
  <si>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</si>
  <si>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</si>
  <si>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</si>
  <si>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</si>
  <si>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</si>
  <si>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</si>
  <si>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</si>
  <si>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</si>
  <si>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</si>
  <si>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</si>
  <si>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</si>
  <si>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</si>
  <si>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</si>
  <si>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</si>
  <si>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</si>
  <si>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</si>
  <si>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</si>
  <si>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</si>
  <si>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</si>
  <si>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</si>
  <si>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</si>
  <si>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</si>
  <si>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</si>
  <si>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</si>
  <si>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</si>
  <si>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</si>
  <si>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</si>
  <si>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</si>
  <si>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</si>
  <si>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</si>
  <si>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</si>
  <si>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</si>
  <si>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</si>
  <si>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</si>
  <si>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</si>
  <si>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</si>
  <si>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</si>
  <si>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</si>
  <si>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</si>
  <si>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</si>
  <si>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</si>
  <si>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</si>
  <si>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</si>
  <si>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</si>
  <si>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</si>
  <si>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</si>
  <si>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</si>
  <si>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</si>
  <si>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</si>
  <si>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</si>
  <si>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</si>
  <si>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</si>
  <si>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</si>
  <si>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</si>
  <si>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</si>
  <si>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</si>
  <si>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</si>
  <si>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</si>
  <si>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</si>
  <si>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</si>
  <si>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</si>
  <si>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</si>
  <si>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</si>
  <si>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</si>
  <si>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</si>
  <si>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</si>
  <si>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</si>
  <si>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</si>
  <si>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</si>
  <si>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</si>
  <si>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</si>
  <si>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</si>
  <si>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</si>
  <si>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</si>
  <si>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</si>
  <si>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</si>
  <si>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</si>
  <si>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</si>
  <si>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</si>
  <si>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</si>
  <si>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</si>
  <si>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</si>
  <si>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</si>
  <si>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</si>
  <si>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</si>
  <si>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</si>
  <si>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</si>
  <si>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</si>
  <si>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</si>
  <si>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</si>
  <si>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</si>
  <si>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</si>
  <si>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</si>
  <si>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</si>
  <si>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</si>
  <si>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</si>
  <si>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</si>
  <si>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</si>
  <si>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</si>
  <si>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</si>
  <si>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</si>
  <si>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</si>
  <si>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</si>
  <si>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</si>
  <si>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</si>
  <si>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</si>
  <si>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</si>
  <si>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</si>
  <si>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</si>
  <si>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</si>
  <si>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</si>
  <si>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</si>
  <si>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</si>
  <si>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</si>
  <si>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</si>
  <si>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</si>
  <si>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</si>
  <si>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</si>
  <si>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</si>
  <si>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</si>
  <si>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</si>
  <si>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</si>
  <si>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</si>
  <si>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</si>
  <si>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</si>
  <si>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</si>
  <si>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</si>
  <si>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</si>
  <si>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</si>
  <si>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</si>
  <si>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</si>
  <si>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</si>
  <si>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</si>
  <si>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</si>
  <si>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</si>
  <si>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</si>
  <si>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</si>
  <si>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</si>
  <si>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</si>
  <si>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</si>
  <si>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</si>
  <si>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</si>
  <si>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</si>
  <si>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</si>
  <si>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</si>
  <si>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</si>
  <si>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</si>
  <si>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</si>
  <si>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</si>
  <si>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</si>
  <si>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</si>
  <si>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</si>
  <si>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</si>
  <si>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</si>
  <si>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</si>
  <si>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</si>
  <si>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</si>
  <si>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</si>
  <si>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</si>
  <si>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</si>
  <si>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</si>
  <si>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</si>
  <si>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</si>
  <si>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</si>
  <si>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</si>
  <si>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</si>
  <si>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</si>
  <si>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</si>
  <si>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</si>
  <si>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</si>
  <si>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</si>
  <si>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</si>
  <si>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</si>
  <si>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</si>
  <si>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</si>
  <si>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</si>
  <si>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</si>
  <si>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</si>
  <si>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</si>
  <si>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</si>
  <si>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</si>
  <si>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</si>
  <si>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</si>
  <si>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</si>
  <si>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</si>
  <si>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</si>
  <si>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</si>
  <si>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</si>
  <si>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</si>
  <si>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</si>
  <si>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</si>
  <si>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</si>
  <si>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</si>
  <si>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</si>
  <si>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</si>
  <si>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</si>
  <si>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</si>
  <si>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</si>
  <si>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</si>
  <si>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</si>
  <si>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</si>
  <si>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</si>
  <si>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</si>
  <si>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</si>
  <si>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</si>
  <si>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</si>
  <si>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</si>
  <si>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</si>
  <si>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</si>
  <si>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</si>
  <si>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</si>
  <si>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</si>
  <si>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</si>
  <si>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</si>
  <si>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</si>
  <si>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</si>
  <si>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</si>
  <si>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</si>
  <si>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</si>
  <si>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</si>
  <si>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</si>
  <si>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</si>
  <si>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</si>
  <si>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</si>
  <si>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</si>
  <si>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</si>
  <si>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</si>
  <si>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</si>
  <si>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</si>
  <si>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</si>
  <si>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</si>
  <si>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</si>
  <si>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</si>
  <si>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</si>
  <si>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</si>
  <si>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</si>
  <si>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</si>
  <si>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</si>
  <si>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</si>
  <si>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</si>
  <si>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</si>
  <si>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</si>
  <si>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</si>
  <si>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</si>
  <si>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</si>
  <si>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</si>
  <si>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</si>
  <si>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</si>
  <si>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</si>
  <si>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</si>
  <si>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</si>
  <si>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</si>
  <si>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</si>
  <si>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</si>
  <si>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</si>
  <si>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</si>
  <si>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</si>
  <si>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</si>
  <si>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</si>
  <si>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</si>
  <si>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</si>
  <si>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</si>
  <si>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</si>
  <si>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</si>
  <si>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</si>
  <si>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</si>
  <si>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</si>
  <si>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</si>
  <si>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</si>
  <si>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</si>
  <si>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</si>
  <si>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</si>
  <si>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</si>
  <si>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</si>
  <si>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</si>
  <si>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</si>
  <si>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</si>
  <si>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</si>
  <si>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</si>
  <si>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</si>
  <si>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</si>
  <si>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</si>
  <si>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</si>
  <si>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</si>
  <si>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</si>
  <si>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</si>
  <si>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</si>
  <si>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</si>
  <si>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</si>
  <si>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</si>
  <si>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</si>
  <si>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</si>
  <si>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</si>
  <si>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</si>
  <si>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</si>
  <si>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</si>
  <si>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</si>
  <si>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</si>
  <si>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</si>
  <si>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</si>
  <si>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</si>
  <si>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</si>
  <si>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</si>
  <si>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</si>
  <si>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</si>
  <si>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</si>
  <si>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</si>
  <si>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</si>
  <si>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</si>
  <si>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</si>
  <si>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</si>
  <si>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</si>
  <si>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</si>
  <si>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</si>
  <si>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</si>
  <si>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</si>
  <si>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</si>
  <si>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</si>
  <si>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</si>
  <si>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</si>
  <si>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</si>
  <si>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</si>
  <si>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</si>
  <si>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</si>
  <si>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</si>
  <si>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</si>
  <si>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</si>
  <si>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</si>
  <si>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</si>
  <si>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</si>
  <si>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</si>
  <si>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</si>
  <si>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</si>
  <si>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</si>
  <si>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</si>
  <si>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</si>
  <si>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</si>
  <si>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</si>
  <si>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</si>
  <si>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</si>
  <si>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</si>
  <si>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</si>
  <si>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</si>
  <si>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</si>
  <si>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</si>
  <si>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</si>
  <si>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</si>
  <si>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</si>
  <si>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</si>
  <si>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</si>
  <si>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</si>
  <si>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</si>
  <si>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</si>
  <si>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</si>
  <si>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</si>
  <si>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</si>
  <si>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</si>
  <si>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</si>
  <si>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</si>
  <si>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</si>
  <si>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</si>
  <si>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</si>
  <si>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</si>
  <si>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</si>
  <si>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</si>
  <si>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</si>
  <si>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</si>
  <si>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</si>
  <si>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</si>
  <si>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</si>
  <si>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</si>
  <si>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</si>
  <si>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</si>
  <si>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</si>
  <si>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</si>
  <si>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</si>
  <si>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</si>
  <si>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</si>
  <si>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</si>
  <si>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</si>
  <si>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</si>
  <si>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</si>
  <si>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</si>
  <si>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</si>
  <si>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</si>
  <si>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</si>
  <si>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</si>
  <si>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</si>
  <si>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</si>
  <si>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</si>
  <si>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</si>
  <si>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</si>
  <si>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</si>
  <si>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</si>
  <si>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</si>
  <si>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</si>
  <si>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</si>
  <si>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</si>
  <si>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</si>
  <si>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</si>
  <si>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</si>
  <si>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</si>
  <si>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</si>
  <si>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</si>
  <si>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</si>
  <si>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</si>
  <si>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</si>
  <si>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</si>
  <si>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</si>
  <si>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</si>
  <si>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</si>
  <si>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</si>
  <si>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</si>
  <si>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</si>
  <si>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</si>
  <si>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</si>
  <si>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</si>
  <si>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</si>
  <si>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</si>
  <si>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</si>
  <si>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</si>
  <si>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</si>
  <si>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</si>
  <si>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</si>
  <si>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</si>
  <si>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</si>
  <si>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</si>
  <si>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</si>
  <si>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</si>
  <si>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</si>
  <si>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</si>
  <si>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</si>
  <si>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</si>
  <si>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</si>
  <si>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</si>
  <si>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</si>
  <si>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</si>
  <si>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</si>
  <si>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</si>
  <si>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</si>
  <si>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</si>
  <si>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</si>
  <si>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</si>
  <si>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</si>
  <si>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</si>
  <si>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</si>
  <si>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</si>
  <si>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</si>
  <si>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</si>
  <si>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</si>
  <si>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</si>
  <si>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</si>
  <si>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</si>
  <si>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</si>
  <si>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</si>
  <si>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</si>
  <si>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</si>
  <si>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</si>
  <si>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</si>
  <si>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</si>
  <si>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</si>
  <si>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</si>
  <si>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</si>
  <si>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</si>
  <si>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</si>
  <si>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</si>
  <si>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</si>
  <si>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</si>
  <si>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</si>
  <si>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</si>
  <si>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</si>
  <si>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</si>
  <si>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</si>
  <si>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</si>
  <si>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</si>
  <si>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</si>
  <si>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</si>
  <si>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</si>
  <si>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</si>
  <si>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</si>
  <si>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</si>
  <si>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</si>
  <si>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</si>
  <si>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</si>
  <si>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</si>
  <si>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</si>
  <si>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</si>
  <si>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</si>
  <si>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</si>
  <si>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</si>
  <si>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</si>
  <si>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</si>
  <si>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</si>
  <si>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</si>
  <si>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</si>
  <si>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</si>
  <si>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</si>
  <si>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</si>
  <si>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</si>
  <si>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</si>
  <si>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</si>
  <si>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</si>
  <si>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</si>
  <si>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</si>
  <si>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</si>
  <si>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</si>
  <si>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</si>
  <si>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</si>
  <si>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</si>
  <si>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</si>
  <si>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</si>
  <si>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</si>
  <si>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</si>
  <si>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</si>
  <si>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</si>
  <si>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</si>
  <si>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</si>
  <si>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</si>
  <si>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</si>
  <si>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</si>
  <si>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</si>
  <si>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</si>
  <si>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</si>
  <si>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</si>
  <si>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</si>
  <si>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</si>
  <si>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</si>
  <si>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</si>
  <si>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</si>
  <si>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</si>
  <si>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</si>
  <si>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</si>
  <si>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</si>
  <si>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</si>
  <si>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</si>
  <si>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</si>
  <si>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</si>
  <si>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</si>
  <si>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</si>
  <si>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</si>
  <si>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</si>
  <si>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</si>
  <si>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</si>
  <si>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</si>
  <si>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</si>
  <si>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</si>
  <si>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</si>
  <si>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</si>
  <si>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</si>
  <si>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</si>
  <si>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</si>
  <si>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</si>
  <si>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</si>
  <si>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</si>
  <si>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</si>
  <si>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</si>
  <si>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</si>
  <si>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</si>
  <si>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</si>
  <si>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</si>
  <si>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</si>
  <si>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</si>
  <si>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</si>
  <si>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</si>
  <si>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</si>
  <si>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</si>
  <si>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</si>
  <si>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</si>
  <si>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</si>
  <si>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</si>
  <si>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</si>
  <si>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</si>
  <si>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</si>
  <si>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</si>
  <si>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</si>
  <si>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</si>
  <si>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</si>
  <si>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</si>
  <si>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</si>
  <si>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</si>
  <si>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</si>
  <si>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</si>
  <si>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</si>
  <si>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</si>
  <si>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</si>
  <si>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</si>
  <si>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</si>
  <si>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</si>
  <si>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</si>
  <si>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</si>
  <si>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</si>
  <si>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</si>
  <si>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</si>
  <si>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</si>
  <si>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</si>
  <si>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</si>
  <si>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</si>
  <si>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</si>
  <si>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</si>
  <si>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</si>
  <si>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</si>
  <si>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</si>
  <si>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</si>
  <si>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</si>
  <si>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</si>
  <si>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</si>
  <si>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</si>
  <si>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</si>
  <si>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</si>
  <si>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</si>
  <si>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</si>
  <si>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</si>
  <si>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</si>
  <si>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</si>
  <si>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</si>
  <si>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</si>
  <si>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</si>
  <si>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</si>
  <si>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</si>
  <si>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</si>
  <si>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</si>
  <si>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</si>
  <si>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</si>
  <si>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</si>
  <si>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</si>
  <si>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</si>
  <si>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</si>
  <si>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</si>
  <si>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</si>
  <si>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</si>
  <si>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</si>
  <si>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</si>
  <si>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</si>
  <si>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</si>
  <si>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</si>
  <si>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</si>
  <si>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</si>
  <si>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</si>
  <si>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</si>
  <si>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</si>
  <si>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</si>
  <si>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</si>
  <si>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</si>
  <si>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</si>
  <si>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</si>
  <si>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</si>
  <si>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</si>
  <si>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</si>
  <si>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</si>
  <si>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</si>
  <si>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</si>
  <si>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</si>
  <si>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</si>
  <si>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</si>
  <si>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</si>
  <si>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</si>
  <si>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</si>
  <si>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</si>
  <si>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</si>
  <si>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</si>
  <si>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</si>
  <si>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</si>
  <si>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</si>
  <si>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</si>
  <si>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</si>
  <si>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</si>
  <si>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</si>
  <si>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</si>
  <si>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</si>
  <si>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</si>
  <si>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</si>
  <si>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</si>
  <si>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</si>
  <si>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</si>
  <si>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</si>
  <si>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</si>
  <si>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</si>
  <si>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</si>
  <si>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</si>
  <si>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</si>
  <si>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</si>
  <si>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</si>
  <si>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</si>
  <si>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</si>
  <si>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</si>
  <si>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</si>
  <si>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</si>
  <si>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</si>
  <si>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</si>
  <si>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</si>
  <si>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</si>
  <si>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</si>
  <si>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</si>
  <si>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</si>
  <si>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</si>
  <si>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</si>
  <si>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</si>
  <si>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</si>
  <si>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</si>
  <si>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</si>
  <si>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</si>
  <si>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</si>
  <si>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</si>
  <si>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</si>
  <si>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</si>
  <si>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</si>
  <si>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</si>
  <si>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</si>
  <si>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</si>
  <si>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</si>
  <si>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</si>
  <si>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</si>
  <si>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</si>
  <si>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</si>
  <si>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</si>
  <si>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</si>
  <si>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</si>
  <si>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</si>
  <si>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</si>
  <si>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</si>
  <si>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</si>
  <si>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</si>
  <si>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</si>
  <si>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</si>
  <si>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</si>
  <si>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</si>
  <si>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</si>
  <si>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</si>
  <si>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</si>
  <si>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</si>
  <si>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</si>
  <si>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</si>
  <si>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</si>
  <si>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</si>
  <si>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</si>
  <si>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</si>
  <si>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</si>
  <si>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</si>
  <si>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</si>
  <si>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</si>
  <si>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</si>
  <si>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</si>
  <si>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</si>
  <si>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</si>
  <si>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</si>
  <si>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</si>
  <si>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</si>
  <si>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</si>
  <si>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</si>
  <si>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</si>
  <si>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</si>
  <si>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</si>
  <si>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</si>
  <si>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</si>
  <si>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</si>
  <si>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</si>
  <si>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</si>
  <si>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</si>
  <si>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</si>
  <si>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</si>
  <si>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</si>
  <si>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</si>
  <si>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</si>
  <si>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</si>
  <si>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</si>
  <si>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</si>
  <si>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</si>
  <si>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</si>
  <si>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</si>
  <si>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</si>
  <si>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</si>
  <si>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</si>
  <si>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</si>
  <si>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</si>
  <si>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</si>
  <si>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</si>
  <si>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</si>
  <si>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</si>
  <si>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</si>
  <si>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</si>
  <si>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</si>
  <si>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</si>
  <si>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</si>
  <si>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</si>
  <si>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</si>
  <si>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</si>
  <si>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</si>
  <si>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</si>
  <si>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</si>
  <si>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</si>
  <si>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</si>
  <si>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</si>
  <si>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</si>
  <si>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</si>
  <si>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</si>
  <si>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</si>
  <si>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</si>
  <si>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</si>
  <si>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</si>
  <si>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</si>
  <si>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</si>
  <si>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</si>
  <si>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</si>
  <si>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</si>
  <si>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</si>
  <si>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</si>
  <si>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</si>
  <si>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</si>
  <si>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</si>
  <si>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</si>
  <si>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</si>
  <si>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</si>
  <si>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</si>
  <si>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</si>
  <si>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</si>
  <si>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</si>
  <si>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</si>
  <si>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</si>
  <si>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</si>
  <si>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</si>
  <si>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</si>
  <si>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</si>
  <si>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</si>
  <si>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</si>
  <si>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</si>
  <si>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</si>
  <si>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</si>
  <si>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</si>
  <si>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</si>
  <si>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</si>
  <si>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</si>
  <si>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</si>
  <si>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</si>
  <si>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</si>
  <si>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</si>
  <si>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</si>
  <si>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</si>
  <si>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</si>
  <si>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</si>
  <si>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</si>
  <si>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</si>
  <si>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</si>
  <si>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</si>
  <si>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</si>
  <si>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</si>
  <si>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</si>
  <si>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</si>
  <si>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</si>
  <si>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</si>
  <si>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</si>
  <si>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</si>
  <si>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</si>
  <si>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</si>
  <si>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</si>
  <si>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</si>
  <si>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</si>
  <si>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</si>
  <si>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</si>
  <si>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</si>
  <si>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</si>
  <si>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</si>
  <si>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</si>
  <si>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</si>
  <si>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</si>
  <si>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</si>
  <si>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</si>
  <si>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</si>
  <si>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</si>
  <si>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</si>
  <si>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</si>
  <si>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</si>
  <si>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</si>
  <si>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</si>
  <si>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</si>
  <si>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</si>
  <si>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</si>
  <si>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</si>
  <si>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</si>
  <si>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</si>
  <si>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</si>
  <si>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</si>
  <si>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</si>
  <si>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</si>
  <si>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</si>
  <si>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</si>
  <si>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</si>
  <si>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</si>
  <si>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</si>
  <si>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</si>
  <si>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</si>
  <si>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</si>
  <si>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</si>
  <si>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</si>
  <si>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</si>
  <si>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</si>
  <si>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</si>
  <si>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</si>
  <si>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</si>
  <si>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</si>
  <si>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</si>
  <si>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</si>
  <si>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</si>
  <si>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</si>
  <si>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</si>
  <si>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</si>
  <si>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</si>
  <si>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</si>
  <si>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</si>
  <si>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</si>
  <si>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</si>
  <si>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</si>
  <si>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</si>
  <si>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</si>
  <si>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</si>
  <si>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</si>
  <si>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</si>
  <si>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</si>
  <si>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</si>
  <si>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</si>
  <si>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</si>
  <si>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</si>
  <si>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</si>
  <si>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</si>
  <si>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</si>
  <si>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</si>
  <si>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</si>
  <si>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</si>
  <si>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</si>
  <si>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</si>
  <si>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</si>
  <si>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</si>
  <si>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</si>
  <si>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</si>
  <si>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</si>
  <si>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</si>
  <si>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</si>
  <si>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</si>
  <si>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</si>
  <si>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</si>
  <si>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</si>
  <si>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</si>
  <si>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</si>
  <si>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</si>
  <si>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</si>
  <si>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</si>
  <si>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</si>
  <si>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</si>
  <si>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</si>
  <si>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</si>
  <si>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</si>
  <si>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</si>
  <si>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</si>
  <si>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</si>
  <si>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</si>
  <si>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</si>
  <si>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</si>
  <si>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</si>
  <si>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</si>
  <si>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</si>
  <si>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</si>
  <si>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</si>
  <si>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</si>
  <si>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</si>
  <si>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</si>
  <si>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</si>
  <si>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</si>
  <si>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</si>
  <si>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</si>
  <si>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</si>
  <si>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</si>
  <si>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</si>
  <si>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</si>
  <si>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</si>
  <si>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</si>
  <si>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</si>
  <si>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</si>
  <si>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</si>
  <si>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</si>
  <si>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</si>
  <si>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</si>
  <si>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</si>
  <si>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</si>
  <si>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</si>
  <si>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</si>
  <si>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</si>
  <si>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</si>
  <si>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</si>
  <si>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</si>
  <si>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</si>
  <si>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</si>
  <si>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</si>
  <si>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</si>
  <si>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</si>
  <si>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</si>
  <si>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</si>
  <si>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</si>
  <si>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</si>
  <si>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</si>
  <si>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</si>
  <si>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</si>
  <si>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</si>
  <si>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</si>
  <si>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</si>
  <si>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</si>
  <si>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</si>
  <si>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</si>
  <si>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</si>
  <si>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</si>
  <si>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</si>
  <si>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</si>
  <si>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</si>
  <si>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</si>
  <si>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</si>
  <si>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</si>
  <si>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</si>
  <si>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</si>
  <si>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</si>
  <si>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</si>
  <si>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</si>
  <si>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</si>
  <si>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</si>
  <si>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</si>
  <si>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</si>
  <si>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</si>
  <si>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</si>
  <si>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</si>
  <si>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</si>
  <si>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</si>
  <si>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</si>
  <si>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</si>
  <si>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</si>
  <si>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</si>
  <si>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</si>
  <si>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</si>
  <si>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</si>
  <si>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</si>
  <si>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</si>
  <si>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</si>
  <si>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</si>
  <si>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</si>
  <si>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</si>
  <si>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</si>
  <si>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</si>
  <si>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</si>
  <si>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</si>
  <si>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</si>
  <si>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</si>
  <si>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</si>
  <si>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</si>
  <si>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</si>
  <si>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</si>
  <si>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</si>
  <si>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</si>
  <si>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</si>
  <si>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</si>
  <si>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</si>
  <si>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</si>
  <si>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</si>
  <si>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</si>
  <si>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</si>
  <si>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</si>
  <si>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</si>
  <si>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</si>
  <si>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</si>
  <si>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</si>
  <si>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</si>
  <si>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</si>
  <si>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</si>
  <si>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</si>
  <si>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</si>
  <si>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</si>
  <si>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</si>
  <si>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</si>
  <si>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</si>
  <si>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</si>
  <si>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</si>
  <si>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</si>
  <si>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</si>
  <si>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</si>
  <si>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</si>
  <si>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</si>
  <si>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</si>
  <si>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</si>
  <si>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</si>
  <si>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</si>
  <si>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</si>
  <si>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</si>
  <si>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</si>
  <si>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</si>
  <si>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</si>
  <si>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</si>
  <si>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</si>
  <si>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</si>
  <si>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</si>
  <si>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</si>
  <si>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</si>
  <si>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</si>
  <si>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</si>
  <si>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</si>
  <si>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</si>
  <si>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</si>
  <si>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</si>
  <si>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</si>
  <si>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</si>
  <si>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</si>
  <si>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</si>
  <si>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</si>
  <si>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</si>
  <si>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</si>
  <si>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</si>
  <si>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</si>
  <si>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</si>
  <si>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</si>
  <si>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</si>
  <si>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</si>
  <si>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</si>
  <si>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</si>
  <si>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</si>
  <si>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</si>
  <si>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</si>
  <si>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</si>
  <si>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</si>
  <si>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</si>
  <si>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</si>
  <si>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</si>
  <si>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</si>
  <si>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</si>
  <si>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</si>
  <si>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</si>
  <si>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</si>
  <si>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</si>
  <si>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</si>
  <si>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</si>
  <si>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</si>
  <si>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</si>
  <si>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</si>
  <si>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</si>
  <si>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</si>
  <si>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</si>
  <si>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</si>
  <si>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</si>
  <si>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</si>
  <si>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</si>
  <si>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</si>
  <si>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</si>
  <si>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</si>
  <si>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</si>
  <si>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</si>
  <si>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</si>
  <si>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</si>
  <si>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</si>
  <si>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</si>
  <si>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</si>
  <si>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</si>
  <si>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</si>
  <si>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</si>
  <si>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</si>
  <si>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</si>
  <si>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</si>
  <si>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</si>
  <si>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</si>
  <si>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</si>
  <si>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</si>
  <si>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</si>
  <si>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</si>
  <si>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</si>
  <si>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</si>
  <si>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</si>
  <si>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</si>
  <si>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</si>
  <si>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</si>
  <si>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</si>
  <si>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</si>
  <si>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</si>
  <si>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</si>
  <si>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</si>
  <si>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</si>
  <si>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</si>
  <si>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</si>
  <si>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</si>
  <si>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</si>
  <si>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</si>
  <si>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</si>
  <si>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</si>
  <si>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</si>
  <si>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</si>
  <si>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</si>
  <si>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</si>
  <si>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</si>
  <si>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</si>
  <si>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</si>
  <si>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</si>
  <si>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</si>
  <si>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</si>
  <si>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</si>
  <si>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</si>
  <si>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</si>
  <si>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</si>
  <si>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</si>
  <si>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</si>
  <si>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</si>
  <si>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</si>
  <si>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</si>
  <si>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</si>
  <si>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</si>
  <si>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</si>
  <si>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</si>
  <si>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</si>
  <si>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</si>
  <si>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</si>
  <si>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</si>
  <si>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</si>
  <si>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</si>
  <si>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</si>
  <si>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</si>
  <si>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</si>
  <si>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</si>
  <si>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</si>
  <si>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</si>
  <si>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</si>
  <si>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</si>
  <si>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</si>
  <si>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</si>
  <si>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</si>
  <si>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</si>
  <si>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</si>
  <si>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</si>
  <si>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</si>
  <si>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</si>
  <si>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</si>
  <si>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</si>
  <si>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</si>
  <si>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</si>
  <si>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</si>
  <si>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</si>
  <si>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</si>
  <si>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</si>
  <si>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</si>
  <si>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</si>
  <si>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</si>
  <si>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</si>
  <si>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</si>
  <si>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</si>
  <si>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</si>
  <si>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</si>
  <si>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</si>
  <si>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</si>
  <si>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</si>
  <si>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</si>
  <si>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</si>
  <si>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</si>
  <si>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</si>
  <si>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</si>
  <si>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</si>
  <si>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</si>
  <si>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</si>
  <si>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</si>
  <si>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</si>
  <si>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</si>
  <si>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</si>
  <si>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</si>
  <si>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</si>
  <si>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</si>
  <si>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</si>
  <si>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</si>
  <si>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</si>
  <si>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</si>
  <si>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</si>
  <si>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</si>
  <si>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</si>
  <si>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</si>
  <si>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</si>
  <si>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</si>
  <si>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</si>
  <si>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</si>
  <si>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</si>
  <si>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</si>
  <si>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</si>
  <si>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</si>
  <si>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</si>
  <si>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</si>
  <si>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</si>
  <si>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</si>
  <si>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</si>
  <si>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</si>
  <si>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</si>
  <si>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</si>
  <si>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</si>
  <si>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</si>
  <si>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</si>
  <si>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</si>
  <si>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</si>
  <si>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</si>
  <si>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</si>
  <si>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</si>
  <si>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</si>
  <si>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</si>
  <si>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</si>
  <si>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</si>
  <si>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</si>
  <si>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</si>
  <si>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</si>
  <si>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</si>
  <si>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</si>
  <si>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</si>
  <si>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</si>
  <si>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</si>
  <si>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</si>
  <si>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</si>
  <si>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</si>
  <si>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</si>
  <si>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</si>
  <si>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</si>
  <si>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</si>
  <si>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</si>
  <si>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</si>
  <si>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</si>
  <si>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</si>
  <si>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</si>
  <si>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</si>
  <si>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</si>
  <si>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</si>
  <si>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</si>
  <si>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</si>
  <si>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</si>
  <si>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</si>
  <si>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</si>
  <si>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</si>
  <si>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</si>
  <si>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</si>
  <si>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</si>
  <si>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</si>
  <si>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</si>
  <si>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</si>
  <si>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</si>
  <si>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</si>
  <si>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</si>
  <si>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</si>
  <si>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</si>
  <si>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</si>
  <si>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</si>
  <si>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</si>
  <si>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</si>
  <si>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</si>
  <si>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</si>
  <si>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</si>
  <si>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</si>
  <si>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</si>
  <si>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</si>
  <si>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</si>
  <si>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</si>
  <si>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</si>
  <si>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</si>
  <si>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</si>
  <si>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</si>
  <si>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</si>
  <si>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</si>
  <si>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</si>
  <si>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</si>
  <si>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</si>
  <si>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</si>
  <si>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</si>
  <si>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</si>
  <si>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</si>
  <si>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</si>
  <si>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</si>
  <si>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</si>
  <si>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</si>
  <si>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</si>
  <si>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</si>
  <si>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</si>
  <si>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</si>
  <si>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</si>
  <si>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</si>
  <si>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</si>
  <si>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</si>
  <si>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</si>
  <si>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</si>
  <si>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</si>
  <si>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</si>
  <si>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</si>
  <si>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</si>
  <si>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</si>
  <si>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</si>
  <si>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</si>
  <si>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</si>
  <si>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</si>
  <si>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</si>
  <si>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</si>
  <si>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</si>
  <si>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</si>
  <si>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</si>
  <si>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</si>
  <si>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</si>
  <si>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</si>
  <si>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</si>
  <si>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</si>
  <si>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</si>
  <si>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</si>
  <si>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</si>
  <si>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</si>
  <si>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</si>
  <si>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</si>
  <si>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</si>
  <si>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</si>
  <si>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</si>
  <si>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</si>
  <si>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</si>
  <si>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</si>
  <si>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</si>
  <si>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</si>
  <si>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</si>
  <si>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</si>
  <si>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</si>
  <si>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</si>
  <si>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</si>
  <si>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</si>
  <si>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</si>
  <si>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</si>
  <si>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</si>
  <si>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</si>
  <si>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</si>
  <si>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</si>
  <si>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</si>
  <si>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</si>
  <si>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</si>
  <si>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</si>
  <si>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</si>
  <si>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</si>
  <si>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</si>
  <si>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</si>
  <si>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</si>
  <si>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</si>
  <si>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</si>
  <si>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</si>
  <si>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</si>
  <si>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</si>
  <si>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</si>
  <si>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</si>
  <si>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</si>
  <si>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</si>
  <si>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</si>
  <si>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</si>
  <si>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</si>
  <si>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</si>
  <si>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</si>
  <si>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</si>
  <si>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</si>
  <si>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</si>
  <si>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</si>
  <si>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</si>
  <si>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</si>
  <si>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</si>
  <si>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</si>
  <si>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</si>
  <si>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</si>
  <si>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</si>
  <si>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</si>
  <si>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</si>
  <si>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</si>
  <si>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</si>
  <si>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</si>
  <si>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</si>
  <si>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</si>
  <si>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</si>
  <si>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</si>
  <si>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</si>
  <si>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</si>
  <si>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</si>
  <si>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</si>
  <si>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</si>
  <si>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</si>
  <si>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</si>
  <si>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</si>
  <si>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</si>
  <si>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</si>
  <si>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</si>
  <si>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</si>
  <si>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</si>
  <si>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</si>
  <si>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</si>
  <si>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</si>
  <si>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</si>
  <si>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</si>
  <si>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</si>
  <si>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</si>
  <si>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</si>
  <si>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</si>
  <si>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</si>
  <si>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</si>
  <si>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</si>
  <si>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</si>
  <si>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</si>
  <si>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</si>
  <si>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</si>
  <si>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</si>
  <si>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</si>
  <si>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</si>
  <si>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</si>
  <si>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</si>
  <si>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</si>
  <si>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</si>
  <si>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</si>
  <si>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</si>
  <si>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</si>
  <si>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</si>
  <si>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</si>
  <si>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</si>
  <si>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</si>
  <si>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</si>
  <si>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</si>
  <si>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</si>
  <si>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</si>
  <si>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</si>
  <si>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</si>
  <si>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</si>
  <si>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</si>
  <si>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</si>
  <si>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</si>
  <si>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</si>
  <si>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</si>
  <si>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</si>
  <si>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</si>
  <si>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</si>
  <si>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</si>
  <si>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</si>
  <si>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</si>
  <si>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</si>
  <si>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</si>
  <si>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</si>
  <si>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</si>
  <si>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</si>
  <si>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</si>
  <si>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</si>
  <si>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</si>
  <si>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</si>
  <si>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</si>
  <si>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</si>
  <si>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</si>
  <si>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</si>
  <si>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</si>
  <si>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</si>
  <si>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</si>
  <si>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</si>
  <si>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</si>
  <si>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</si>
  <si>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</si>
  <si>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</si>
  <si>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</si>
  <si>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</si>
  <si>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</si>
  <si>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</si>
  <si>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</si>
  <si>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</si>
  <si>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</si>
  <si>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</si>
  <si>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</si>
  <si>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</si>
  <si>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</si>
  <si>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</si>
  <si>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</si>
  <si>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</si>
  <si>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</si>
  <si>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</si>
  <si>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</si>
  <si>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</si>
  <si>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</si>
  <si>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</si>
  <si>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</si>
  <si>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</si>
  <si>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</si>
  <si>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</si>
  <si>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</si>
  <si>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</si>
  <si>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</si>
  <si>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</si>
  <si>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</si>
  <si>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</si>
  <si>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</si>
  <si>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</si>
  <si>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</si>
  <si>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</si>
  <si>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</si>
  <si>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</si>
  <si>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</si>
  <si>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</si>
  <si>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</si>
  <si>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</si>
  <si>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</si>
  <si>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</si>
  <si>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</si>
  <si>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</si>
  <si>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</si>
  <si>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</si>
  <si>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</si>
  <si>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</si>
  <si>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</si>
  <si>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</si>
  <si>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</si>
  <si>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</si>
  <si>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</si>
  <si>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</si>
  <si>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</si>
  <si>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</si>
  <si>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</si>
  <si>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</si>
  <si>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</si>
  <si>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</si>
  <si>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</si>
  <si>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</si>
  <si>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</si>
  <si>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</si>
  <si>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</si>
  <si>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</si>
  <si>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</si>
  <si>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</si>
  <si>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</si>
  <si>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</si>
  <si>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</si>
  <si>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</si>
  <si>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</si>
  <si>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</si>
  <si>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</si>
  <si>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</si>
  <si>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</si>
  <si>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</si>
  <si>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</si>
  <si>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</si>
  <si>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</si>
  <si>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</si>
  <si>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</si>
  <si>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</si>
  <si>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</si>
  <si>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</si>
  <si>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</si>
  <si>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</si>
  <si>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</si>
  <si>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</si>
  <si>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</si>
  <si>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</si>
  <si>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</si>
  <si>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</si>
  <si>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</si>
  <si>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</si>
  <si>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</si>
  <si>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</si>
  <si>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</si>
  <si>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</si>
  <si>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</si>
  <si>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</si>
  <si>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</si>
  <si>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</si>
  <si>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</si>
  <si>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</si>
  <si>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</si>
  <si>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</si>
  <si>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</si>
  <si>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</si>
  <si>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</si>
  <si>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</si>
  <si>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</si>
  <si>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</si>
  <si>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</si>
  <si>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</si>
  <si>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</si>
  <si>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</si>
  <si>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</si>
  <si>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</si>
  <si>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</si>
  <si>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</si>
  <si>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</si>
  <si>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</si>
  <si>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</si>
  <si>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</si>
  <si>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</si>
  <si>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</si>
  <si>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</si>
  <si>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</si>
  <si>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</si>
  <si>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</si>
  <si>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</si>
  <si>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</si>
  <si>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</si>
  <si>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</si>
  <si>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</si>
  <si>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</si>
  <si>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</si>
  <si>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</si>
  <si>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</si>
  <si>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</si>
  <si>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</si>
  <si>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</si>
  <si>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</si>
  <si>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</si>
  <si>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</si>
  <si>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</si>
  <si>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</si>
  <si>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</si>
  <si>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</si>
  <si>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</si>
  <si>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</si>
  <si>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</si>
  <si>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</si>
  <si>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</si>
  <si>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</si>
  <si>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</si>
  <si>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</si>
  <si>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</si>
  <si>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</si>
  <si>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</si>
  <si>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</si>
  <si>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</si>
  <si>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</si>
  <si>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</si>
  <si>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</si>
  <si>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</si>
  <si>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</si>
  <si>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</si>
  <si>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</si>
  <si>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</si>
  <si>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</si>
  <si>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</si>
  <si>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</si>
  <si>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</si>
  <si>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</si>
  <si>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</si>
  <si>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</si>
  <si>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</si>
  <si>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</si>
  <si>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</si>
  <si>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</si>
  <si>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</si>
  <si>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</si>
  <si>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</si>
  <si>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</si>
  <si>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</si>
  <si>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</si>
  <si>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</si>
  <si>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</si>
  <si>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</si>
  <si>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</si>
  <si>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</si>
  <si>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</si>
  <si>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</si>
  <si>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</si>
  <si>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</si>
  <si>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</si>
  <si>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</si>
  <si>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</si>
  <si>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</si>
  <si>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</si>
  <si>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</si>
  <si>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</si>
  <si>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</si>
  <si>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</si>
  <si>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</si>
  <si>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</si>
  <si>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</si>
  <si>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</si>
  <si>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</si>
  <si>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</si>
  <si>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</si>
  <si>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</si>
  <si>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</si>
  <si>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</si>
  <si>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</si>
  <si>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</si>
  <si>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</si>
  <si>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</si>
  <si>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</si>
  <si>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</si>
  <si>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</si>
  <si>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</si>
  <si>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</si>
  <si>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</si>
  <si>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</si>
  <si>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</si>
  <si>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</si>
  <si>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</si>
  <si>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</si>
  <si>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</si>
  <si>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</si>
  <si>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</si>
  <si>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</si>
  <si>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</si>
  <si>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</si>
  <si>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</si>
  <si>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</si>
  <si>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</si>
  <si>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</si>
  <si>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</si>
  <si>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</si>
  <si>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</si>
  <si>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</si>
  <si>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</si>
  <si>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</si>
  <si>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</si>
  <si>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</si>
  <si>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</si>
  <si>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</si>
  <si>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</si>
  <si>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</si>
  <si>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</si>
  <si>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</si>
  <si>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</si>
  <si>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</si>
  <si>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</si>
  <si>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</si>
  <si>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</si>
  <si>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</si>
  <si>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</si>
  <si>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</si>
  <si>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</si>
  <si>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</si>
  <si>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</si>
  <si>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</si>
  <si>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</si>
  <si>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</si>
  <si>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</si>
  <si>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</si>
  <si>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</si>
  <si>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</si>
  <si>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</si>
  <si>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</si>
  <si>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</si>
  <si>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</si>
  <si>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</si>
  <si>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</si>
  <si>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</si>
  <si>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</si>
  <si>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</si>
  <si>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</si>
  <si>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</si>
  <si>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</si>
  <si>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</si>
  <si>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</si>
  <si>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</si>
  <si>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</si>
  <si>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</si>
  <si>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</si>
  <si>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</si>
  <si>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</si>
  <si>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</si>
  <si>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</si>
  <si>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</si>
  <si>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</si>
  <si>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</si>
  <si>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</si>
  <si>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</si>
  <si>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</si>
  <si>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</si>
  <si>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</si>
  <si>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</si>
  <si>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</si>
  <si>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</si>
  <si>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</si>
  <si>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</si>
  <si>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</si>
  <si>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</si>
  <si>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</si>
  <si>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</si>
  <si>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</si>
  <si>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</si>
  <si>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</si>
  <si>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</si>
  <si>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</si>
  <si>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</si>
  <si>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</si>
  <si>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</si>
  <si>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</si>
  <si>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</si>
  <si>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</si>
  <si>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</si>
  <si>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</si>
  <si>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</si>
  <si>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</si>
  <si>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</si>
  <si>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</si>
  <si>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</si>
  <si>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</si>
  <si>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</si>
  <si>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</si>
  <si>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</si>
  <si>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</si>
  <si>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</si>
  <si>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</si>
  <si>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</si>
  <si>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</si>
  <si>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</si>
  <si>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</si>
  <si>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</si>
  <si>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</si>
  <si>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</si>
  <si>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</si>
  <si>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</si>
  <si>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</si>
  <si>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</si>
  <si>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</si>
  <si>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</si>
  <si>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</si>
  <si>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</si>
  <si>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</si>
  <si>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</si>
  <si>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</si>
  <si>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</si>
  <si>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</si>
  <si>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</si>
  <si>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</si>
  <si>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</si>
  <si>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</si>
  <si>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</si>
  <si>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</si>
  <si>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</si>
  <si>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</si>
  <si>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</si>
  <si>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</si>
  <si>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</si>
  <si>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</si>
  <si>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</si>
  <si>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</si>
  <si>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</si>
  <si>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</si>
  <si>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</si>
  <si>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</si>
  <si>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</si>
  <si>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</si>
  <si>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</si>
  <si>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</si>
  <si>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</si>
  <si>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</si>
  <si>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</si>
  <si>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</si>
  <si>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</si>
  <si>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</si>
  <si>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</si>
  <si>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</si>
  <si>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</si>
  <si>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</si>
  <si>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</si>
  <si>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</si>
  <si>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</si>
  <si>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</si>
  <si>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</si>
  <si>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</si>
  <si>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</si>
  <si>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</si>
  <si>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</si>
  <si>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</si>
  <si>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</si>
  <si>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</si>
  <si>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</si>
  <si>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</si>
  <si>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</si>
  <si>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</si>
  <si>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</si>
  <si>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</si>
  <si>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</si>
  <si>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</si>
  <si>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</si>
  <si>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</si>
  <si>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</si>
  <si>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</si>
  <si>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</si>
  <si>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</si>
  <si>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</si>
  <si>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</si>
  <si>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</si>
  <si>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</si>
  <si>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</si>
  <si>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</si>
  <si>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</si>
  <si>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</si>
  <si>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</si>
  <si>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</si>
  <si>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</si>
  <si>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</si>
  <si>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</si>
  <si>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</si>
  <si>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</si>
  <si>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</si>
  <si>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</si>
  <si>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</si>
  <si>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</si>
  <si>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</si>
  <si>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</si>
  <si>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</si>
  <si>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</si>
  <si>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</si>
  <si>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</si>
  <si>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</si>
  <si>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</si>
  <si>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</si>
  <si>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</si>
  <si>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</si>
  <si>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</si>
  <si>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</si>
  <si>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</si>
  <si>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</si>
  <si>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</si>
  <si>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</si>
  <si>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</si>
  <si>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</si>
  <si>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</si>
  <si>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</si>
  <si>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</si>
  <si>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</si>
  <si>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</si>
  <si>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</si>
  <si>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</si>
  <si>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</si>
  <si>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</si>
  <si>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</si>
  <si>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</si>
  <si>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</si>
  <si>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</si>
  <si>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</si>
  <si>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</si>
  <si>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</si>
  <si>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</si>
  <si>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</si>
  <si>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</si>
  <si>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</si>
  <si>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</si>
  <si>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</si>
  <si>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</si>
  <si>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</si>
  <si>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</si>
  <si>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</si>
  <si>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</si>
  <si>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</si>
  <si>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</si>
  <si>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</si>
  <si>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</si>
  <si>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</si>
  <si>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</si>
  <si>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</si>
  <si>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</si>
  <si>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</si>
  <si>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</si>
  <si>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</si>
  <si>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</si>
  <si>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</si>
  <si>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</si>
  <si>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</si>
  <si>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</si>
  <si>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</si>
  <si>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</si>
  <si>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</si>
  <si>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</si>
  <si>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</si>
  <si>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</si>
  <si>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</si>
  <si>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</si>
  <si>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</si>
  <si>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</si>
  <si>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</si>
  <si>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</si>
  <si>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</si>
  <si>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</si>
  <si>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</si>
  <si>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</si>
  <si>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</si>
  <si>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</si>
  <si>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</si>
  <si>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</si>
  <si>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</si>
  <si>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</si>
  <si>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</si>
  <si>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</si>
  <si>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</si>
  <si>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</si>
  <si>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</si>
  <si>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</si>
  <si>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</si>
  <si>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</si>
  <si>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</si>
  <si>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</si>
  <si>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</si>
  <si>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</si>
  <si>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</si>
  <si>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</si>
  <si>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</si>
  <si>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</si>
  <si>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</si>
  <si>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</si>
  <si>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</si>
  <si>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</si>
  <si>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</si>
  <si>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</si>
  <si>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</si>
  <si>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</si>
  <si>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</si>
  <si>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</si>
  <si>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</si>
  <si>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</si>
  <si>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</si>
  <si>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</si>
  <si>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</si>
  <si>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</si>
  <si>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</si>
  <si>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</si>
  <si>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</si>
  <si>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</si>
  <si>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</si>
  <si>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</si>
  <si>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</si>
  <si>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</si>
  <si>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</si>
  <si>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</si>
  <si>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</si>
  <si>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</si>
  <si>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</si>
  <si>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</si>
  <si>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</si>
  <si>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</si>
  <si>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</si>
  <si>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</si>
  <si>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</si>
  <si>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</si>
  <si>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</si>
  <si>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</si>
  <si>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</si>
  <si>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</si>
  <si>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</si>
  <si>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</si>
  <si>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</si>
  <si>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</si>
  <si>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</si>
  <si>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</si>
  <si>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</si>
  <si>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</si>
  <si>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</si>
  <si>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</si>
  <si>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</si>
  <si>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</si>
  <si>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</si>
  <si>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</si>
  <si>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</si>
  <si>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</si>
  <si>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</si>
  <si>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</si>
  <si>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</si>
  <si>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</si>
  <si>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</si>
  <si>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</si>
  <si>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</si>
  <si>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</si>
  <si>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</si>
  <si>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</si>
  <si>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</si>
  <si>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</si>
  <si>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</si>
  <si>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</si>
  <si>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</si>
  <si>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</si>
  <si>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</si>
  <si>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</si>
  <si>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</si>
  <si>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</si>
  <si>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</si>
  <si>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</si>
  <si>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</si>
  <si>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</si>
  <si>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</si>
  <si>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</si>
  <si>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</si>
  <si>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</si>
  <si>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</si>
  <si>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</si>
  <si>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</si>
  <si>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</si>
  <si>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</si>
  <si>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</si>
  <si>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</si>
  <si>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</si>
  <si>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</si>
  <si>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</si>
  <si>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</si>
  <si>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</si>
  <si>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</si>
  <si>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</si>
  <si>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</si>
  <si>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</si>
  <si>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</si>
  <si>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</si>
  <si>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</si>
  <si>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</si>
  <si>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</si>
  <si>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</si>
  <si>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</si>
  <si>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</si>
  <si>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</si>
  <si>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</si>
  <si>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</si>
  <si>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</si>
  <si>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</si>
  <si>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</si>
  <si>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</si>
  <si>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</si>
  <si>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</si>
  <si>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</si>
  <si>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</si>
  <si>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</si>
  <si>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</si>
  <si>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</si>
  <si>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</si>
  <si>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</si>
  <si>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</si>
  <si>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</si>
  <si>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</si>
  <si>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</si>
  <si>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</si>
  <si>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</si>
  <si>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</si>
  <si>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</si>
  <si>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</si>
  <si>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</si>
  <si>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</si>
  <si>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</si>
  <si>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</si>
  <si>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</si>
  <si>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</si>
  <si>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</si>
  <si>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</si>
  <si>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</si>
  <si>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</si>
  <si>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</si>
  <si>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</si>
  <si>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</si>
  <si>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</si>
  <si>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</si>
  <si>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</si>
  <si>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</si>
  <si>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</si>
  <si>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</si>
  <si>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</si>
  <si>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</si>
  <si>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</si>
  <si>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</si>
  <si>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</si>
  <si>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</si>
  <si>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</si>
  <si>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</si>
  <si>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</si>
  <si>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</si>
  <si>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</si>
  <si>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</si>
  <si>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</si>
  <si>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</si>
  <si>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</si>
  <si>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</si>
  <si>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</si>
  <si>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</si>
  <si>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</si>
  <si>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</si>
  <si>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</si>
  <si>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</si>
  <si>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</si>
  <si>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</si>
  <si>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</si>
  <si>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</si>
  <si>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</si>
  <si>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</si>
  <si>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</si>
  <si>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</si>
  <si>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</si>
  <si>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</si>
  <si>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</si>
  <si>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</si>
  <si>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</si>
  <si>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</si>
  <si>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</si>
  <si>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</si>
  <si>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</si>
  <si>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</si>
  <si>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</si>
  <si>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</si>
  <si>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</si>
  <si>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</si>
  <si>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</si>
  <si>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</si>
  <si>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</si>
  <si>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</si>
  <si>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</si>
  <si>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</si>
  <si>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</si>
  <si>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</si>
  <si>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</si>
  <si>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</si>
  <si>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</si>
  <si>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</si>
  <si>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</si>
  <si>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</si>
  <si>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</si>
  <si>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</si>
  <si>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</si>
  <si>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</si>
  <si>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</si>
  <si>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</si>
  <si>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</si>
  <si>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</si>
  <si>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</si>
  <si>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</si>
  <si>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</si>
  <si>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</si>
  <si>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</si>
  <si>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</si>
  <si>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</si>
  <si>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</si>
  <si>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</si>
  <si>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</si>
  <si>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</si>
  <si>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</si>
  <si>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</si>
  <si>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</si>
  <si>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</si>
  <si>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</si>
  <si>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</si>
  <si>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</si>
  <si>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</si>
  <si>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</si>
  <si>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</si>
  <si>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</si>
  <si>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</si>
  <si>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</si>
  <si>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</si>
  <si>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</si>
  <si>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</si>
  <si>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</si>
  <si>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</si>
  <si>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</si>
  <si>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</si>
  <si>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</si>
  <si>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</si>
  <si>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</si>
  <si>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</si>
  <si>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</si>
  <si>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</si>
  <si>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</si>
  <si>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</si>
  <si>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</si>
  <si>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</si>
  <si>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</si>
  <si>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</si>
  <si>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</si>
  <si>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</si>
  <si>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</si>
  <si>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</si>
  <si>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</si>
  <si>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</si>
  <si>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</si>
  <si>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</si>
  <si>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</si>
  <si>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</si>
  <si>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</si>
  <si>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</si>
  <si>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</si>
  <si>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</si>
  <si>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</si>
  <si>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</si>
  <si>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</si>
  <si>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</si>
  <si>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</si>
  <si>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</si>
  <si>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</si>
  <si>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</si>
  <si>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</si>
  <si>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</si>
  <si>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</si>
  <si>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</si>
  <si>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</si>
  <si>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</si>
  <si>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</si>
  <si>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</si>
  <si>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</si>
  <si>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</si>
  <si>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</si>
  <si>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</si>
  <si>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</si>
  <si>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</si>
  <si>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</si>
  <si>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</si>
  <si>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</si>
  <si>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</si>
  <si>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</si>
  <si>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</si>
  <si>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</si>
  <si>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</si>
  <si>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</si>
  <si>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</si>
  <si>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</si>
  <si>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</si>
  <si>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</si>
  <si>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</si>
  <si>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</si>
  <si>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</si>
  <si>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</si>
  <si>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</si>
  <si>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</si>
  <si>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</si>
  <si>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</si>
  <si>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</si>
  <si>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</si>
  <si>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</si>
  <si>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</si>
  <si>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</si>
  <si>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</si>
  <si>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</si>
  <si>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</si>
  <si>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</si>
  <si>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</si>
  <si>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</si>
  <si>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</si>
  <si>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</si>
  <si>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</si>
  <si>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</si>
  <si>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</si>
  <si>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</si>
  <si>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</si>
  <si>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</si>
  <si>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</si>
  <si>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</si>
  <si>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</si>
  <si>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</si>
  <si>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</si>
  <si>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</si>
  <si>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</si>
  <si>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</si>
  <si>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</si>
  <si>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</si>
  <si>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</si>
  <si>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</si>
  <si>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</si>
  <si>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</si>
  <si>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</si>
  <si>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</si>
  <si>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</si>
  <si>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</si>
  <si>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</si>
  <si>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</si>
  <si>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</si>
  <si>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</si>
  <si>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</si>
  <si>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</si>
  <si>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</si>
  <si>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</si>
  <si>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</si>
  <si>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</si>
  <si>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</si>
  <si>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</si>
  <si>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</si>
  <si>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</si>
  <si>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</si>
  <si>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</si>
  <si>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</si>
  <si>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</si>
  <si>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</si>
  <si>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</si>
  <si>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</si>
  <si>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</si>
  <si>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</si>
  <si>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</si>
  <si>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</si>
  <si>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</si>
  <si>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</si>
  <si>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</si>
  <si>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</si>
  <si>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</si>
  <si>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</si>
  <si>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</si>
  <si>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</si>
  <si>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</si>
  <si>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</si>
  <si>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</si>
  <si>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</si>
  <si>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</si>
  <si>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</si>
  <si>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</si>
  <si>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</si>
  <si>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</si>
  <si>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</si>
  <si>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</si>
  <si>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</si>
  <si>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</si>
  <si>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</si>
  <si>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</si>
  <si>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</si>
  <si>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</si>
  <si>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</si>
  <si>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</si>
  <si>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</si>
  <si>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</si>
  <si>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</si>
  <si>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</si>
  <si>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</si>
  <si>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</si>
  <si>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</si>
  <si>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</si>
  <si>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</si>
  <si>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</si>
  <si>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</si>
  <si>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</si>
  <si>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</si>
  <si>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</si>
  <si>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</si>
  <si>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</si>
  <si>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</si>
  <si>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</si>
  <si>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</si>
  <si>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</si>
  <si>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</si>
  <si>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</si>
  <si>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</si>
  <si>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</si>
  <si>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</si>
  <si>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</si>
  <si>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</si>
  <si>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</si>
  <si>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</si>
  <si>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</si>
  <si>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</si>
  <si>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</si>
  <si>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</si>
  <si>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</si>
  <si>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</si>
  <si>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</si>
  <si>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</si>
  <si>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</si>
  <si>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</si>
  <si>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</si>
  <si>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</si>
  <si>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</si>
  <si>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</si>
  <si>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</si>
  <si>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</si>
  <si>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</si>
  <si>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</si>
  <si>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</si>
  <si>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</si>
  <si>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</si>
  <si>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</si>
  <si>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</si>
  <si>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</si>
  <si>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</si>
  <si>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</si>
  <si>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</si>
  <si>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</si>
  <si>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</si>
  <si>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</si>
  <si>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</si>
  <si>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</si>
  <si>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</si>
  <si>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</si>
  <si>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</si>
  <si>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</si>
  <si>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</si>
  <si>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</si>
  <si>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</si>
  <si>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</si>
  <si>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</si>
  <si>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</si>
  <si>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</si>
  <si>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</si>
  <si>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</si>
  <si>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</si>
  <si>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</si>
  <si>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</si>
  <si>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</si>
  <si>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</si>
  <si>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</si>
  <si>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</si>
  <si>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</si>
  <si>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</si>
  <si>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</si>
  <si>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</si>
  <si>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</si>
  <si>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</si>
  <si>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</si>
  <si>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</si>
  <si>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</si>
  <si>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</si>
  <si>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</si>
  <si>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</si>
  <si>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</si>
  <si>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</si>
  <si>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</si>
  <si>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</si>
  <si>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</si>
  <si>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</si>
  <si>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</si>
  <si>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</si>
  <si>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</si>
  <si>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</si>
  <si>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</si>
  <si>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</si>
  <si>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</si>
  <si>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</si>
  <si>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</si>
  <si>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</si>
  <si>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</si>
  <si>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</si>
  <si>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</si>
  <si>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</si>
  <si>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</si>
  <si>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</si>
  <si>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</si>
  <si>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</si>
  <si>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</si>
  <si>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</si>
  <si>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</si>
  <si>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</si>
  <si>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</si>
  <si>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</si>
  <si>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</si>
  <si>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</si>
  <si>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</si>
  <si>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</si>
  <si>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</si>
  <si>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</si>
  <si>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</si>
  <si>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</si>
  <si>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</si>
  <si>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</si>
  <si>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</si>
  <si>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</si>
  <si>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</si>
  <si>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</si>
  <si>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</si>
  <si>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</si>
  <si>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</si>
  <si>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</si>
  <si>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</si>
  <si>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</si>
  <si>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</si>
  <si>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</si>
  <si>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</si>
  <si>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</si>
  <si>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</si>
  <si>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</si>
  <si>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</si>
  <si>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</si>
  <si>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</si>
  <si>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</si>
  <si>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</si>
  <si>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</si>
  <si>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</si>
  <si>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</si>
  <si>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</si>
  <si>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</si>
  <si>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</si>
  <si>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</si>
  <si>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</si>
  <si>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</si>
  <si>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</si>
  <si>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</si>
  <si>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</si>
  <si>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</si>
  <si>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</si>
  <si>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</si>
  <si>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</si>
  <si>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</si>
  <si>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</si>
  <si>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</si>
  <si>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</si>
  <si>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</si>
  <si>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</si>
  <si>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</si>
  <si>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</si>
  <si>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</si>
  <si>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</si>
  <si>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</si>
  <si>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</si>
  <si>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</si>
  <si>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</si>
  <si>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</si>
  <si>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</si>
  <si>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</si>
  <si>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</si>
  <si>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</si>
  <si>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</si>
  <si>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</si>
  <si>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</si>
  <si>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</si>
  <si>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</si>
  <si>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</si>
  <si>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</si>
  <si>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</si>
  <si>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</si>
  <si>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</si>
  <si>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</si>
  <si>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</si>
  <si>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</si>
  <si>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</si>
  <si>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</si>
  <si>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</si>
  <si>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</si>
  <si>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</si>
  <si>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</si>
  <si>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</si>
  <si>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</si>
  <si>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</si>
  <si>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</si>
  <si>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</si>
  <si>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</si>
  <si>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</si>
  <si>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</si>
  <si>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</si>
  <si>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</si>
  <si>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</si>
  <si>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</si>
  <si>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</si>
  <si>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</si>
  <si>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</si>
  <si>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</si>
  <si>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</si>
  <si>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</si>
  <si>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</si>
  <si>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</si>
  <si>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</si>
  <si>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</si>
  <si>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</si>
  <si>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</si>
  <si>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</si>
  <si>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</si>
  <si>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</si>
  <si>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</si>
  <si>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</si>
  <si>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</si>
  <si>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</si>
  <si>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</si>
  <si>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</si>
  <si>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</si>
  <si>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</si>
  <si>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</si>
  <si>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</si>
  <si>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</si>
  <si>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</si>
  <si>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</si>
  <si>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</si>
  <si>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</si>
  <si>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</si>
  <si>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</si>
  <si>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</si>
  <si>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</si>
  <si>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</si>
  <si>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</si>
  <si>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</si>
  <si>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</si>
  <si>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</si>
  <si>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</si>
  <si>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</si>
  <si>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</si>
  <si>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</si>
  <si>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</si>
  <si>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</si>
  <si>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</si>
  <si>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</si>
  <si>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</si>
  <si>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</si>
  <si>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</si>
  <si>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</si>
  <si>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</si>
  <si>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</si>
  <si>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</si>
  <si>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</si>
  <si>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</si>
  <si>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</si>
  <si>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</si>
  <si>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</si>
  <si>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</si>
  <si>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</si>
  <si>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</si>
  <si>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</si>
  <si>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</si>
  <si>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</si>
  <si>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</si>
  <si>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</si>
  <si>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</si>
  <si>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</si>
  <si>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</si>
  <si>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</si>
  <si>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</si>
  <si>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</si>
  <si>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</si>
  <si>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</si>
  <si>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</si>
  <si>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</si>
  <si>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</si>
  <si>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</si>
  <si>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</si>
  <si>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</si>
  <si>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</si>
  <si>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</si>
  <si>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</si>
  <si>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</si>
  <si>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</si>
  <si>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</si>
  <si>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</si>
  <si>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</si>
  <si>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</si>
  <si>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</si>
  <si>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</si>
  <si>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</si>
  <si>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</si>
  <si>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</si>
  <si>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</si>
  <si>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</si>
  <si>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</si>
  <si>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</si>
  <si>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</si>
  <si>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</si>
  <si>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</si>
  <si>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</si>
  <si>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</si>
  <si>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</si>
  <si>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</si>
  <si>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</si>
  <si>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</si>
  <si>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</si>
  <si>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</si>
  <si>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</si>
  <si>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</si>
  <si>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</si>
  <si>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</si>
  <si>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</si>
  <si>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</si>
  <si>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</si>
  <si>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</si>
  <si>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</si>
  <si>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</si>
  <si>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</si>
  <si>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</si>
  <si>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</si>
  <si>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</si>
  <si>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</si>
  <si>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</si>
  <si>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</si>
  <si>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</si>
  <si>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</si>
  <si>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</si>
  <si>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</si>
  <si>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</si>
  <si>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</si>
  <si>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</si>
  <si>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</si>
  <si>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</si>
  <si>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</si>
  <si>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</si>
  <si>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</si>
  <si>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</si>
  <si>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</si>
  <si>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</si>
  <si>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</si>
  <si>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</si>
  <si>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</si>
  <si>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</si>
  <si>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</si>
  <si>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</si>
  <si>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</si>
  <si>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</si>
  <si>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</si>
  <si>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</si>
  <si>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</si>
  <si>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</si>
  <si>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</si>
  <si>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</si>
  <si>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</si>
  <si>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</si>
  <si>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</si>
  <si>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</si>
  <si>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</si>
  <si>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</si>
  <si>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</si>
  <si>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</si>
  <si>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</si>
  <si>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</si>
  <si>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</si>
  <si>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</si>
  <si>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</si>
  <si>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</si>
  <si>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</si>
  <si>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</si>
  <si>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</si>
  <si>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</si>
  <si>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</si>
  <si>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</si>
  <si>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</si>
  <si>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</si>
  <si>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</si>
  <si>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</si>
  <si>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</si>
  <si>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</si>
  <si>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</si>
  <si>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</si>
  <si>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</si>
  <si>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</si>
  <si>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</si>
  <si>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</si>
  <si>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</si>
  <si>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</si>
  <si>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</si>
  <si>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</si>
  <si>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</si>
  <si>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</si>
  <si>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</si>
  <si>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</si>
  <si>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</si>
  <si>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</si>
  <si>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</si>
  <si>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</si>
  <si>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</si>
  <si>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</si>
  <si>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</si>
  <si>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</si>
  <si>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</si>
  <si>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</si>
  <si>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</si>
  <si>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</si>
  <si>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</si>
  <si>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</si>
  <si>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</si>
  <si>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</si>
  <si>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</si>
  <si>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</si>
  <si>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</si>
  <si>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</si>
  <si>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</si>
  <si>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</si>
  <si>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</si>
  <si>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</si>
  <si>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</si>
  <si>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</si>
  <si>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</si>
  <si>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</si>
  <si>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</si>
  <si>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</si>
  <si>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</si>
  <si>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</si>
  <si>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</si>
  <si>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</si>
  <si>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</si>
  <si>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</si>
  <si>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</si>
  <si>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</si>
  <si>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</si>
  <si>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</si>
  <si>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</si>
  <si>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</si>
  <si>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</si>
  <si>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</si>
  <si>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</si>
  <si>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</si>
  <si>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</si>
  <si>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</si>
  <si>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</si>
  <si>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</si>
  <si>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</si>
  <si>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</si>
  <si>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</si>
  <si>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</si>
  <si>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</si>
  <si>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</si>
  <si>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</si>
  <si>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</si>
  <si>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</si>
  <si>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</si>
  <si>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</si>
  <si>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</si>
  <si>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</si>
  <si>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</si>
  <si>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</si>
  <si>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</si>
  <si>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</si>
  <si>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</si>
  <si>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</si>
  <si>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</si>
  <si>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</si>
  <si>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</si>
  <si>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</si>
  <si>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</si>
  <si>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</si>
  <si>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</si>
  <si>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</si>
  <si>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</si>
  <si>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</si>
  <si>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</si>
  <si>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</si>
  <si>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</si>
  <si>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</si>
  <si>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</si>
  <si>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</si>
  <si>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</si>
  <si>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</si>
  <si>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</si>
  <si>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</si>
  <si>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</si>
  <si>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</si>
  <si>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</si>
  <si>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</si>
  <si>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</si>
  <si>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</si>
  <si>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</si>
  <si>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</si>
  <si>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</si>
  <si>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</si>
  <si>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</si>
  <si>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</si>
  <si>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</si>
  <si>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</si>
  <si>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</si>
  <si>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</si>
  <si>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</si>
  <si>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</si>
  <si>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</si>
  <si>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</si>
  <si>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</si>
  <si>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</si>
  <si>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</si>
  <si>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</si>
  <si>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</si>
  <si>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</si>
  <si>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</si>
  <si>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</si>
  <si>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</si>
  <si>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</si>
  <si>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</si>
  <si>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</si>
  <si>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</si>
  <si>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</si>
  <si>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</si>
  <si>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</si>
  <si>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</si>
  <si>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</si>
  <si>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</si>
  <si>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</si>
  <si>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</si>
  <si>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</si>
  <si>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</si>
  <si>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</si>
  <si>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</si>
  <si>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</si>
  <si>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</si>
  <si>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</si>
  <si>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</si>
  <si>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</si>
  <si>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</si>
  <si>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</si>
  <si>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</si>
  <si>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</si>
  <si>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</si>
  <si>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</si>
  <si>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</si>
  <si>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</si>
  <si>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</si>
  <si>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</si>
  <si>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</si>
  <si>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</si>
  <si>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</si>
  <si>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</si>
  <si>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</si>
  <si>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</si>
  <si>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</si>
  <si>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</si>
  <si>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</si>
  <si>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</si>
  <si>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</si>
  <si>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</si>
  <si>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</si>
  <si>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</si>
  <si>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</si>
  <si>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</si>
  <si>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</si>
  <si>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</si>
  <si>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</si>
  <si>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</si>
  <si>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</si>
  <si>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</si>
  <si>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</si>
  <si>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</si>
  <si>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</si>
  <si>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</si>
  <si>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</si>
  <si>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</si>
  <si>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</si>
  <si>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</si>
  <si>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</si>
  <si>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</si>
  <si>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</si>
  <si>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</si>
  <si>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</si>
  <si>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</si>
  <si>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</si>
  <si>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</si>
  <si>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</si>
  <si>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</si>
  <si>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</si>
  <si>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</si>
  <si>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</si>
  <si>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</si>
  <si>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</si>
  <si>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</si>
  <si>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</si>
  <si>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</si>
  <si>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</si>
  <si>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</si>
  <si>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</si>
  <si>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</si>
  <si>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</si>
  <si>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</si>
  <si>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</si>
  <si>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</si>
  <si>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</si>
  <si>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</si>
  <si>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</si>
  <si>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</si>
  <si>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</si>
  <si>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</si>
  <si>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</si>
  <si>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</si>
  <si>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</si>
  <si>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</si>
  <si>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</si>
  <si>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</si>
  <si>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</si>
  <si>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</si>
  <si>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</si>
  <si>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</si>
  <si>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</si>
  <si>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</si>
  <si>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</si>
  <si>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</si>
  <si>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</si>
  <si>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</si>
  <si>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</si>
  <si>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</si>
  <si>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</si>
  <si>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</si>
  <si>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</si>
  <si>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</si>
  <si>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</si>
  <si>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</si>
  <si>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</si>
  <si>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</si>
  <si>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</si>
  <si>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</si>
  <si>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</si>
  <si>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</si>
  <si>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</si>
  <si>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</si>
  <si>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</si>
  <si>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</si>
  <si>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</si>
  <si>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</si>
  <si>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</si>
  <si>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</si>
  <si>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</si>
  <si>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</si>
  <si>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</si>
  <si>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</si>
  <si>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</si>
  <si>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</si>
  <si>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</si>
  <si>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</si>
  <si>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</si>
  <si>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</si>
  <si>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</si>
  <si>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</si>
  <si>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</si>
  <si>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</si>
  <si>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</si>
  <si>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</si>
  <si>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</si>
  <si>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</si>
  <si>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</si>
  <si>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</si>
  <si>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</si>
  <si>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</si>
  <si>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</si>
  <si>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</si>
  <si>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</si>
  <si>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</si>
  <si>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</si>
  <si>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</si>
  <si>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</si>
  <si>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</si>
  <si>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</si>
  <si>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</si>
  <si>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</si>
  <si>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</si>
  <si>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</si>
  <si>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</si>
  <si>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</si>
  <si>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</si>
  <si>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</si>
  <si>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</si>
  <si>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</si>
  <si>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</si>
  <si>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</si>
  <si>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</si>
  <si>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</si>
  <si>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</si>
  <si>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</si>
  <si>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</si>
  <si>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</si>
  <si>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</si>
  <si>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</si>
  <si>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</si>
  <si>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</si>
  <si>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</si>
  <si>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</si>
  <si>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</si>
  <si>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</si>
  <si>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</si>
  <si>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</si>
  <si>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</si>
  <si>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</si>
  <si>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</si>
  <si>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</si>
  <si>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</si>
  <si>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</si>
  <si>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</si>
  <si>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</si>
  <si>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</si>
  <si>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</si>
  <si>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</si>
  <si>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</si>
  <si>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</si>
  <si>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</si>
  <si>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</si>
  <si>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</si>
  <si>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</si>
  <si>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</si>
  <si>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</si>
  <si>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</si>
  <si>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</si>
  <si>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</si>
  <si>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</si>
  <si>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</si>
  <si>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</si>
  <si>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</si>
  <si>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</si>
  <si>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</si>
  <si>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</si>
  <si>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</si>
  <si>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</si>
  <si>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</si>
  <si>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</si>
  <si>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</si>
  <si>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</si>
  <si>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</si>
  <si>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</si>
  <si>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</si>
  <si>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</si>
  <si>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</si>
  <si>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</si>
  <si>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</si>
  <si>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</si>
  <si>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</si>
  <si>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</si>
  <si>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</si>
  <si>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</si>
  <si>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</si>
  <si>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</si>
  <si>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</si>
  <si>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</si>
  <si>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</si>
  <si>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</si>
  <si>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</si>
  <si>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</si>
  <si>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</si>
  <si>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</si>
  <si>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</si>
  <si>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</si>
  <si>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</si>
  <si>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</si>
  <si>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</si>
  <si>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</si>
  <si>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</si>
  <si>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</si>
  <si>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</si>
  <si>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</si>
  <si>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</si>
  <si>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</si>
  <si>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</si>
  <si>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</si>
  <si>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</si>
  <si>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</si>
  <si>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</si>
  <si>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</si>
  <si>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</si>
  <si>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</si>
  <si>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</si>
  <si>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</si>
  <si>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</si>
  <si>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</si>
  <si>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</si>
  <si>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</si>
  <si>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</si>
  <si>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</si>
  <si>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</si>
  <si>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</si>
  <si>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</si>
  <si>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</si>
  <si>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</si>
  <si>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</si>
  <si>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</si>
  <si>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</si>
  <si>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</si>
  <si>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</si>
  <si>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</si>
  <si>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</si>
  <si>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</si>
  <si>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</si>
  <si>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</si>
  <si>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</si>
  <si>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</si>
  <si>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</si>
  <si>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</si>
  <si>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</si>
  <si>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</si>
  <si>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</si>
  <si>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</si>
  <si>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</si>
  <si>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</si>
  <si>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</si>
  <si>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</si>
  <si>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</si>
  <si>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</si>
  <si>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</si>
  <si>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</si>
  <si>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</si>
  <si>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</si>
  <si>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</si>
  <si>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</si>
  <si>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</si>
  <si>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</si>
  <si>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</si>
  <si>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</si>
  <si>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</si>
  <si>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</si>
  <si>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</si>
  <si>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</si>
  <si>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</si>
  <si>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</si>
  <si>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</si>
  <si>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</si>
  <si>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</si>
  <si>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</si>
  <si>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</si>
  <si>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</si>
  <si>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</si>
  <si>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</si>
  <si>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</si>
  <si>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</si>
  <si>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</si>
  <si>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</si>
  <si>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</si>
  <si>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</si>
  <si>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</si>
  <si>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</si>
  <si>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</si>
  <si>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</si>
  <si>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</si>
  <si>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</si>
  <si>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</si>
  <si>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</si>
  <si>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</si>
  <si>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</si>
  <si>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</si>
  <si>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</si>
  <si>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</si>
  <si>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</si>
  <si>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</si>
  <si>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</si>
  <si>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</si>
  <si>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</si>
  <si>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</si>
  <si>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</si>
  <si>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</si>
  <si>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</si>
  <si>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</si>
  <si>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</si>
  <si>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</si>
  <si>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</si>
  <si>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</si>
  <si>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</si>
  <si>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</si>
  <si>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</si>
  <si>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</si>
  <si>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</si>
  <si>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</si>
  <si>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</si>
  <si>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</si>
  <si>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</si>
  <si>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</si>
  <si>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</si>
  <si>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</si>
  <si>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</si>
  <si>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</si>
  <si>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</si>
  <si>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</si>
  <si>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</si>
  <si>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</si>
  <si>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</si>
  <si>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</si>
  <si>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</si>
  <si>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</si>
  <si>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</si>
  <si>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</si>
  <si>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</si>
  <si>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</si>
  <si>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</si>
  <si>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</si>
  <si>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</si>
  <si>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</si>
  <si>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</si>
  <si>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</si>
  <si>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</si>
  <si>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</si>
  <si>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</si>
  <si>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</si>
  <si>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</si>
  <si>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</si>
  <si>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</si>
  <si>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</si>
  <si>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</si>
  <si>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</si>
  <si>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</si>
  <si>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</si>
  <si>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</si>
  <si>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</si>
  <si>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</si>
  <si>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</si>
  <si>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</si>
  <si>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</si>
  <si>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</si>
  <si>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</si>
  <si>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</si>
  <si>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</si>
  <si>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</si>
  <si>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</si>
  <si>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</si>
  <si>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</si>
  <si>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</si>
  <si>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</si>
  <si>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</si>
  <si>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</si>
  <si>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</si>
  <si>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</si>
  <si>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</si>
  <si>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</si>
  <si>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</si>
  <si>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</si>
  <si>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</si>
  <si>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</si>
  <si>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</si>
  <si>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</si>
  <si>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</si>
  <si>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</si>
  <si>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</si>
  <si>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</si>
  <si>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</si>
  <si>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</si>
  <si>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</si>
  <si>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</si>
  <si>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</si>
  <si>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</si>
  <si>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</si>
  <si>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</si>
  <si>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</si>
  <si>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</si>
  <si>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</si>
  <si>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</si>
  <si>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</si>
  <si>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</si>
  <si>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</si>
  <si>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</si>
  <si>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</si>
  <si>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</si>
  <si>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</si>
  <si>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</si>
  <si>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</si>
  <si>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</si>
  <si>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</si>
  <si>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</si>
  <si>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</si>
  <si>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</si>
  <si>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</si>
  <si>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</si>
  <si>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</si>
  <si>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</si>
  <si>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</si>
  <si>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</si>
  <si>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</si>
  <si>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</si>
  <si>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</si>
  <si>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</si>
  <si>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</si>
  <si>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</si>
  <si>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</si>
  <si>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</si>
  <si>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</si>
  <si>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</si>
  <si>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</si>
  <si>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</si>
  <si>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</si>
  <si>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</si>
  <si>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</si>
  <si>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</si>
  <si>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</si>
  <si>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</si>
  <si>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</si>
  <si>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</si>
  <si>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</si>
  <si>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</si>
  <si>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</si>
  <si>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</si>
  <si>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</si>
  <si>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</si>
  <si>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</si>
  <si>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</si>
  <si>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</si>
  <si>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</si>
  <si>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</si>
  <si>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</si>
  <si>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</si>
  <si>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</si>
  <si>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</si>
  <si>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</si>
  <si>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</si>
  <si>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</si>
  <si>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</si>
  <si>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</si>
  <si>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</si>
  <si>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</si>
  <si>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</si>
  <si>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</si>
  <si>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</si>
  <si>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</si>
  <si>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</si>
  <si>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</si>
  <si>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</si>
  <si>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</si>
  <si>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</si>
  <si>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</si>
  <si>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</si>
  <si>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</si>
  <si>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</si>
  <si>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</si>
  <si>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</si>
  <si>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</si>
  <si>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</si>
  <si>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</si>
  <si>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</si>
  <si>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</si>
  <si>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</si>
  <si>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</si>
  <si>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</si>
  <si>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</si>
  <si>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</si>
  <si>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</si>
  <si>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</si>
  <si>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</si>
  <si>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</si>
  <si>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</si>
  <si>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</si>
  <si>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</si>
  <si>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</si>
  <si>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</si>
  <si>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</si>
  <si>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</si>
  <si>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</si>
  <si>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</si>
  <si>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</si>
  <si>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</si>
  <si>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</si>
  <si>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</si>
  <si>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</si>
  <si>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</si>
  <si>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</si>
  <si>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</si>
  <si>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</si>
  <si>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</si>
  <si>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</si>
  <si>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</si>
  <si>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</si>
  <si>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</si>
  <si>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</si>
  <si>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</si>
  <si>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</si>
  <si>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</si>
  <si>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</si>
  <si>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</si>
  <si>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</si>
  <si>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</si>
  <si>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</si>
  <si>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</si>
  <si>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</si>
  <si>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</si>
  <si>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</si>
  <si>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</si>
  <si>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</si>
  <si>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</si>
  <si>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</si>
  <si>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</si>
  <si>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</si>
  <si>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</si>
  <si>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</si>
  <si>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</si>
  <si>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</si>
  <si>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</si>
  <si>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</si>
  <si>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</si>
  <si>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</si>
  <si>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</si>
  <si>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</si>
  <si>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</si>
  <si>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</si>
  <si>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</si>
  <si>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</si>
  <si>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</si>
  <si>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</si>
  <si>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</si>
  <si>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</si>
  <si>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</si>
  <si>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</si>
  <si>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</si>
  <si>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</si>
  <si>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</si>
  <si>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</si>
  <si>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</si>
  <si>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</si>
  <si>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</si>
  <si>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</si>
  <si>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</si>
  <si>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</si>
  <si>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</si>
  <si>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</si>
  <si>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</si>
  <si>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</si>
  <si>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</si>
  <si>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</si>
  <si>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</si>
  <si>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</si>
  <si>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</si>
  <si>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</si>
  <si>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</si>
  <si>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</si>
  <si>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</si>
  <si>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</si>
  <si>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</si>
  <si>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</si>
  <si>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</si>
  <si>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</si>
  <si>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</si>
  <si>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</si>
  <si>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</si>
  <si>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</si>
  <si>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</si>
  <si>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</si>
  <si>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</si>
  <si>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</si>
  <si>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</si>
  <si>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</si>
  <si>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</si>
  <si>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</si>
  <si>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</si>
  <si>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</si>
  <si>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</si>
  <si>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</si>
  <si>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</si>
  <si>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</si>
  <si>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</si>
  <si>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</si>
  <si>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</si>
  <si>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</si>
  <si>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</si>
  <si>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</si>
  <si>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</si>
  <si>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</si>
  <si>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</si>
  <si>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</si>
  <si>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</si>
  <si>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</si>
  <si>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</si>
  <si>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</si>
  <si>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</si>
  <si>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</si>
  <si>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</si>
  <si>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</si>
  <si>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</si>
  <si>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</si>
  <si>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</si>
  <si>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</si>
  <si>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</si>
  <si>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</si>
  <si>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</si>
  <si>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</si>
  <si>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</si>
  <si>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</si>
  <si>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</si>
  <si>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</si>
  <si>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</si>
  <si>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</si>
  <si>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</si>
  <si>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</si>
  <si>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</si>
  <si>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</si>
  <si>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</si>
  <si>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</si>
  <si>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</si>
  <si>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</si>
  <si>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</si>
  <si>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</si>
  <si>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</si>
  <si>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</si>
  <si>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</si>
  <si>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</si>
  <si>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</si>
  <si>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</si>
  <si>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</si>
  <si>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</si>
  <si>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</si>
  <si>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</si>
  <si>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</si>
  <si>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</si>
  <si>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</si>
  <si>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</si>
  <si>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</si>
  <si>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</si>
  <si>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</si>
  <si>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</si>
  <si>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</si>
  <si>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</si>
  <si>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</si>
  <si>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</si>
  <si>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</si>
  <si>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</si>
  <si>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</si>
  <si>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</si>
  <si>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</si>
  <si>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</si>
  <si>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</si>
  <si>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</si>
  <si>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</si>
  <si>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</si>
  <si>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</si>
  <si>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</si>
  <si>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</si>
  <si>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</si>
  <si>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</si>
  <si>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</si>
  <si>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</si>
  <si>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</si>
  <si>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</si>
  <si>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</si>
  <si>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</si>
  <si>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</si>
  <si>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</si>
  <si>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</si>
  <si>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</si>
  <si>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</si>
  <si>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</si>
  <si>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</si>
  <si>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</si>
  <si>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</si>
  <si>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</si>
  <si>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</si>
  <si>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</si>
  <si>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</si>
  <si>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</si>
  <si>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</si>
  <si>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</si>
  <si>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</si>
  <si>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</si>
  <si>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</si>
  <si>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</si>
  <si>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</si>
  <si>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</si>
  <si>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</si>
  <si>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</si>
  <si>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</si>
  <si>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</si>
  <si>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</si>
  <si>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</si>
  <si>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</si>
  <si>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</si>
  <si>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</si>
  <si>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</si>
  <si>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</si>
  <si>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</si>
  <si>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</si>
  <si>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</si>
  <si>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</si>
  <si>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</si>
  <si>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</si>
  <si>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</si>
  <si>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</si>
  <si>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</si>
  <si>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</si>
  <si>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</si>
  <si>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</si>
  <si>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</si>
  <si>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</si>
  <si>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</si>
  <si>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</si>
  <si>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</si>
  <si>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</si>
  <si>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</si>
  <si>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</si>
  <si>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</si>
  <si>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</si>
  <si>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</si>
  <si>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</si>
  <si>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</si>
  <si>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</si>
  <si>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</si>
  <si>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</si>
  <si>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</si>
  <si>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</si>
  <si>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</si>
  <si>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</si>
  <si>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</si>
  <si>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</si>
  <si>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</si>
  <si>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</si>
  <si>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</si>
  <si>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</si>
  <si>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</si>
  <si>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</si>
  <si>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</si>
  <si>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</si>
  <si>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</si>
  <si>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</si>
  <si>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</si>
  <si>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</si>
  <si>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</si>
  <si>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</si>
  <si>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</si>
  <si>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</si>
  <si>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</si>
  <si>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</si>
  <si>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</si>
  <si>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</si>
  <si>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</si>
  <si>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</si>
  <si>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</si>
  <si>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</si>
  <si>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</si>
  <si>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</si>
  <si>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</si>
  <si>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</si>
  <si>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</si>
  <si>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</si>
  <si>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</si>
  <si>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</si>
  <si>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</si>
  <si>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</si>
  <si>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</si>
  <si>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</si>
  <si>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</si>
  <si>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</si>
  <si>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</si>
  <si>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</si>
  <si>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</si>
  <si>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</si>
  <si>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</si>
  <si>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</si>
  <si>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</si>
  <si>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</si>
  <si>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</si>
  <si>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</si>
  <si>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</si>
  <si>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</si>
  <si>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</si>
  <si>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</si>
  <si>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</si>
  <si>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</si>
  <si>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</si>
  <si>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</si>
  <si>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</si>
  <si>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</si>
  <si>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</si>
  <si>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</si>
  <si>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</si>
  <si>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</si>
  <si>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</si>
  <si>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</si>
  <si>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</si>
  <si>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</si>
  <si>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</si>
  <si>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</si>
  <si>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</si>
  <si>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</si>
  <si>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</si>
  <si>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</si>
  <si>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</si>
  <si>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</si>
  <si>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</si>
  <si>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</si>
  <si>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</si>
  <si>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</si>
  <si>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</si>
  <si>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</si>
  <si>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</si>
  <si>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</si>
  <si>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</si>
  <si>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</si>
  <si>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</si>
  <si>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</si>
  <si>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</si>
  <si>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</si>
  <si>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</si>
  <si>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</si>
  <si>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</si>
  <si>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</si>
  <si>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</si>
  <si>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</si>
  <si>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</si>
  <si>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</si>
  <si>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</si>
  <si>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</si>
  <si>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</si>
  <si>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</si>
  <si>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</si>
  <si>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</si>
  <si>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</si>
  <si>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</si>
  <si>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</si>
  <si>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</si>
  <si>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</si>
  <si>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</si>
  <si>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</si>
  <si>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</si>
  <si>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</si>
  <si>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</si>
  <si>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</si>
  <si>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</si>
  <si>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</si>
  <si>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</si>
  <si>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</si>
  <si>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</si>
  <si>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</si>
  <si>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</si>
  <si>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</si>
  <si>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</si>
  <si>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</si>
  <si>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</si>
  <si>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</si>
  <si>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</si>
  <si>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</si>
  <si>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</si>
  <si>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</si>
  <si>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</si>
  <si>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</si>
  <si>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</si>
  <si>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</si>
  <si>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</si>
  <si>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</si>
  <si>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</si>
  <si>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</si>
  <si>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</si>
  <si>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</si>
  <si>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</si>
  <si>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</si>
  <si>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</si>
  <si>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</si>
  <si>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</si>
  <si>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</si>
  <si>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</si>
  <si>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</si>
  <si>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</si>
  <si>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</si>
  <si>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</si>
  <si>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</si>
  <si>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</si>
  <si>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</si>
  <si>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</si>
  <si>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</si>
  <si>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</si>
  <si>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</si>
  <si>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</si>
  <si>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</si>
  <si>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</si>
  <si>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</si>
  <si>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</si>
  <si>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</si>
  <si>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</si>
  <si>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</si>
  <si>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</si>
  <si>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</si>
  <si>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</si>
  <si>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</si>
  <si>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</si>
  <si>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</si>
  <si>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</si>
  <si>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</si>
  <si>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</si>
  <si>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</si>
  <si>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</si>
  <si>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</si>
  <si>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</si>
  <si>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</si>
  <si>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</si>
  <si>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</si>
  <si>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</si>
  <si>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</si>
  <si>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</si>
  <si>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</si>
  <si>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</si>
  <si>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</si>
  <si>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</si>
  <si>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</si>
  <si>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</si>
  <si>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</si>
  <si>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</si>
  <si>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</si>
  <si>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</si>
  <si>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</si>
  <si>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</si>
  <si>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</si>
  <si>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</si>
  <si>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</si>
  <si>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</si>
  <si>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</si>
  <si>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</si>
  <si>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</si>
  <si>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</si>
  <si>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</si>
  <si>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</si>
  <si>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</si>
  <si>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</si>
  <si>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</si>
  <si>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</si>
  <si>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</si>
  <si>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</si>
  <si>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</si>
  <si>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</si>
  <si>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</si>
  <si>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</si>
  <si>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</si>
  <si>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</si>
  <si>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</si>
  <si>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</si>
  <si>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</si>
  <si>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</si>
  <si>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</si>
  <si>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</si>
  <si>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</si>
  <si>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</si>
  <si>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</si>
  <si>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</si>
  <si>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</si>
  <si>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</si>
  <si>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</si>
  <si>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</si>
  <si>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</si>
  <si>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</si>
  <si>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</si>
  <si>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</si>
  <si>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</si>
  <si>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</si>
  <si>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</si>
  <si>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</si>
  <si>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</si>
  <si>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</si>
  <si>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</si>
  <si>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</si>
  <si>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</si>
  <si>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</si>
  <si>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</si>
  <si>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</si>
  <si>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</si>
  <si>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</si>
  <si>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</si>
  <si>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</si>
  <si>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</si>
  <si>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</si>
  <si>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</si>
  <si>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</si>
  <si>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</si>
  <si>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</si>
  <si>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</si>
  <si>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</si>
  <si>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</si>
  <si>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</si>
  <si>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</si>
  <si>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</si>
  <si>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</si>
  <si>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</si>
  <si>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</si>
  <si>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</si>
  <si>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</si>
  <si>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</si>
  <si>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</si>
  <si>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</si>
  <si>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</si>
  <si>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</si>
  <si>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</si>
  <si>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</si>
  <si>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</si>
  <si>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</si>
  <si>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</si>
  <si>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</si>
  <si>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</si>
  <si>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</si>
  <si>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</si>
  <si>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</si>
  <si>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</si>
  <si>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</si>
  <si>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</si>
  <si>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</si>
  <si>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</si>
  <si>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</si>
  <si>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</si>
  <si>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</si>
  <si>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</si>
  <si>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</si>
  <si>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</si>
  <si>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</si>
  <si>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</si>
  <si>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</si>
  <si>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</si>
  <si>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</si>
  <si>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</si>
  <si>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</si>
  <si>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</si>
  <si>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</si>
  <si>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</si>
  <si>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</si>
  <si>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</si>
  <si>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</si>
  <si>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</si>
  <si>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</si>
  <si>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</si>
  <si>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</si>
  <si>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</si>
  <si>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</si>
  <si>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</si>
  <si>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</si>
  <si>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</si>
  <si>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</si>
  <si>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</si>
  <si>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</si>
  <si>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</si>
  <si>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</si>
  <si>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</si>
  <si>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</si>
  <si>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</si>
  <si>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</si>
  <si>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</si>
  <si>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</si>
  <si>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</si>
  <si>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</si>
  <si>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</si>
  <si>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</si>
  <si>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</si>
  <si>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</si>
  <si>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</si>
  <si>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</si>
  <si>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</si>
  <si>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</si>
  <si>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</si>
  <si>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</si>
  <si>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</si>
  <si>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</si>
  <si>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</si>
  <si>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</si>
  <si>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</si>
  <si>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</si>
  <si>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</si>
  <si>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</si>
  <si>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</si>
  <si>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</si>
  <si>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</si>
  <si>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</si>
  <si>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</si>
  <si>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</si>
  <si>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</si>
  <si>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</si>
  <si>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</si>
  <si>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</si>
  <si>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</si>
  <si>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</si>
  <si>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</si>
  <si>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</si>
  <si>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</si>
  <si>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</si>
  <si>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</si>
  <si>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</si>
  <si>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</si>
  <si>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</si>
  <si>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</si>
  <si>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</si>
  <si>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</si>
  <si>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</si>
  <si>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</si>
  <si>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</si>
  <si>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</si>
  <si>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</si>
  <si>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</si>
  <si>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</si>
  <si>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</si>
  <si>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</si>
  <si>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</si>
  <si>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</si>
  <si>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</si>
  <si>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</si>
  <si>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</si>
  <si>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</si>
  <si>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</si>
  <si>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</si>
  <si>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</si>
  <si>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</si>
  <si>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</si>
  <si>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</si>
  <si>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</si>
  <si>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</si>
  <si>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</si>
  <si>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</si>
  <si>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</si>
  <si>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</si>
  <si>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</si>
  <si>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</si>
  <si>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</si>
  <si>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</si>
  <si>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</si>
  <si>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</si>
  <si>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</si>
  <si>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</si>
  <si>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</si>
  <si>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</si>
  <si>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</si>
  <si>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</si>
  <si>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</si>
  <si>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</si>
  <si>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</si>
  <si>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</si>
  <si>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</si>
  <si>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</si>
  <si>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</si>
  <si>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</si>
  <si>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</si>
  <si>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</si>
  <si>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</si>
  <si>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</si>
  <si>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</si>
  <si>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</si>
  <si>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</si>
  <si>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</si>
  <si>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</si>
  <si>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</si>
  <si>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</si>
  <si>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</si>
  <si>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</si>
  <si>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</si>
  <si>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</si>
  <si>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</si>
  <si>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</si>
  <si>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</si>
  <si>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</si>
  <si>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</si>
  <si>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</si>
  <si>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</si>
  <si>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</si>
  <si>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</si>
  <si>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</si>
  <si>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</si>
  <si>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</si>
  <si>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</si>
  <si>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</si>
  <si>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</si>
  <si>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</si>
  <si>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</si>
  <si>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</si>
  <si>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</si>
  <si>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</si>
  <si>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</si>
  <si>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</si>
  <si>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</si>
  <si>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</si>
  <si>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</si>
  <si>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</si>
  <si>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</si>
  <si>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</si>
  <si>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</si>
  <si>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</si>
  <si>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</si>
  <si>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</si>
  <si>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</si>
  <si>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</si>
  <si>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</si>
  <si>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</si>
  <si>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</si>
  <si>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</si>
  <si>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</si>
  <si>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</si>
  <si>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</si>
  <si>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</si>
  <si>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</si>
  <si>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</si>
  <si>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</si>
  <si>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</si>
  <si>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</si>
  <si>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</si>
  <si>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</si>
  <si>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</si>
  <si>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</si>
  <si>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</si>
  <si>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</si>
  <si>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</si>
  <si>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</si>
  <si>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</si>
  <si>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</si>
  <si>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</si>
  <si>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</si>
  <si>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</si>
  <si>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</si>
  <si>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</si>
  <si>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</si>
  <si>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</si>
  <si>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</si>
  <si>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</si>
  <si>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</si>
  <si>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</si>
  <si>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</si>
  <si>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</si>
  <si>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</si>
  <si>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</si>
  <si>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</si>
  <si>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</si>
  <si>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</si>
  <si>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</si>
  <si>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</si>
  <si>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</si>
  <si>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</si>
  <si>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</si>
  <si>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</si>
  <si>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</si>
  <si>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</si>
  <si>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</si>
  <si>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</si>
  <si>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</si>
  <si>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</si>
  <si>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</si>
  <si>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</si>
  <si>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</si>
  <si>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</si>
  <si>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</si>
  <si>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</si>
  <si>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</si>
  <si>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</si>
  <si>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</si>
  <si>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</si>
  <si>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</si>
  <si>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</si>
  <si>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</si>
  <si>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</si>
  <si>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</si>
  <si>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</si>
  <si>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</si>
  <si>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</si>
  <si>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</si>
  <si>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</si>
  <si>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</si>
  <si>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</si>
  <si>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</si>
  <si>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</si>
  <si>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</si>
  <si>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</si>
  <si>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</si>
  <si>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</si>
  <si>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</si>
  <si>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</si>
  <si>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</si>
  <si>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</si>
  <si>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</si>
  <si>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</si>
  <si>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</si>
  <si>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</si>
  <si>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</si>
  <si>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</si>
  <si>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</si>
  <si>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</si>
  <si>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</si>
  <si>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</si>
  <si>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</si>
  <si>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</si>
  <si>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</si>
  <si>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</si>
  <si>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</si>
  <si>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</si>
  <si>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</si>
  <si>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</si>
  <si>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</si>
  <si>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</si>
  <si>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</si>
  <si>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</si>
  <si>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</si>
  <si>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</si>
  <si>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</si>
  <si>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</si>
  <si>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</si>
  <si>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</si>
  <si>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</si>
  <si>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</si>
  <si>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</si>
  <si>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</si>
  <si>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</si>
  <si>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</si>
  <si>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</si>
  <si>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</si>
  <si>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</si>
  <si>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</si>
  <si>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</si>
  <si>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</si>
  <si>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</si>
  <si>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</si>
  <si>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</si>
  <si>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</si>
  <si>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</si>
  <si>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</si>
  <si>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</si>
  <si>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</si>
  <si>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</si>
  <si>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</si>
  <si>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</si>
  <si>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</si>
  <si>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</si>
  <si>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</si>
  <si>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</si>
  <si>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</si>
  <si>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</si>
  <si>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</si>
  <si>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</si>
  <si>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</si>
  <si>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</si>
  <si>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</si>
  <si>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</si>
  <si>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</si>
  <si>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</si>
  <si>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</si>
  <si>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</si>
  <si>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</si>
  <si>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</si>
  <si>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</si>
  <si>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</si>
  <si>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</si>
  <si>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</si>
  <si>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</si>
  <si>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</si>
  <si>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</si>
  <si>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</si>
  <si>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</si>
  <si>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</si>
  <si>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</si>
  <si>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</si>
  <si>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</si>
  <si>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</si>
  <si>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</si>
  <si>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</si>
  <si>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</si>
  <si>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</si>
  <si>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</si>
  <si>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</si>
  <si>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</si>
  <si>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</si>
  <si>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</si>
  <si>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</si>
  <si>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</si>
  <si>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</si>
  <si>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</si>
  <si>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</si>
  <si>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</si>
  <si>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</si>
  <si>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</si>
  <si>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</si>
  <si>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</si>
  <si>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</si>
  <si>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</si>
  <si>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</si>
  <si>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</si>
  <si>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</si>
  <si>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</si>
  <si>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</si>
  <si>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</si>
  <si>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</si>
  <si>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</si>
  <si>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</si>
  <si>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</si>
  <si>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</si>
  <si>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</si>
  <si>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</si>
  <si>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</si>
  <si>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</si>
  <si>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</si>
  <si>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</si>
  <si>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</si>
  <si>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</si>
  <si>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</si>
  <si>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</si>
  <si>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</si>
  <si>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</si>
  <si>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</si>
  <si>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</si>
  <si>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</si>
  <si>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</si>
  <si>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</si>
  <si>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</si>
  <si>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</si>
  <si>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</si>
  <si>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</si>
  <si>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</si>
  <si>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</si>
  <si>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</si>
  <si>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</si>
  <si>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</si>
  <si>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</si>
  <si>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</si>
  <si>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</si>
  <si>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</si>
  <si>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</si>
  <si>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</si>
  <si>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</si>
  <si>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</si>
  <si>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</si>
  <si>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</si>
  <si>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</si>
  <si>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</si>
  <si>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</si>
  <si>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</si>
  <si>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</si>
  <si>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</si>
  <si>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</si>
  <si>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</si>
  <si>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</si>
  <si>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</si>
  <si>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</si>
  <si>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</si>
  <si>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</si>
  <si>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</si>
  <si>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</si>
  <si>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</si>
  <si>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</si>
  <si>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</si>
  <si>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</si>
  <si>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</si>
  <si>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</si>
  <si>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</si>
  <si>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</si>
  <si>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</si>
  <si>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</si>
  <si>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</si>
  <si>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</si>
  <si>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</si>
  <si>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</si>
  <si>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</si>
  <si>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</si>
  <si>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</si>
  <si>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</si>
  <si>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</si>
  <si>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</si>
  <si>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</si>
  <si>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</si>
  <si>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</si>
  <si>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</si>
  <si>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</si>
  <si>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</si>
  <si>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</si>
  <si>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</si>
  <si>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</si>
  <si>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</si>
  <si>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</si>
  <si>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</si>
  <si>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</si>
  <si>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</si>
  <si>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</si>
  <si>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</si>
  <si>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</si>
  <si>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</si>
  <si>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</si>
  <si>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</si>
  <si>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</si>
  <si>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</si>
  <si>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</si>
  <si>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</si>
  <si>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</si>
  <si>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</si>
  <si>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</si>
  <si>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</si>
  <si>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</si>
  <si>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</si>
  <si>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</si>
  <si>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</si>
  <si>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</si>
  <si>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</si>
  <si>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</si>
  <si>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</si>
  <si>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</si>
  <si>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</si>
  <si>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</si>
  <si>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</si>
  <si>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</si>
  <si>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</si>
  <si>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</si>
  <si>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</si>
  <si>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</si>
  <si>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</si>
  <si>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</si>
  <si>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</si>
  <si>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</si>
  <si>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</si>
  <si>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</si>
  <si>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</si>
  <si>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</si>
  <si>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</si>
  <si>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</si>
  <si>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</si>
  <si>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</si>
  <si>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</si>
  <si>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</si>
  <si>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</si>
  <si>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</si>
  <si>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</si>
  <si>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</si>
  <si>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</si>
  <si>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</si>
  <si>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</si>
  <si>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</si>
  <si>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</si>
  <si>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</si>
  <si>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</si>
  <si>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</si>
  <si>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</si>
  <si>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</si>
  <si>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</si>
  <si>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</si>
  <si>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</si>
  <si>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</si>
  <si>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</si>
  <si>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</si>
  <si>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</si>
  <si>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</si>
  <si>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</si>
  <si>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</si>
  <si>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</si>
  <si>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</si>
  <si>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</si>
  <si>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</si>
  <si>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</si>
  <si>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</si>
  <si>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</si>
  <si>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</si>
  <si>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</si>
  <si>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</si>
  <si>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</si>
  <si>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</si>
  <si>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</si>
  <si>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</si>
  <si>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</si>
  <si>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</si>
  <si>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</si>
  <si>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</si>
  <si>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</si>
  <si>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</si>
  <si>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</si>
  <si>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</si>
  <si>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</si>
  <si>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</si>
  <si>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</si>
  <si>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</si>
  <si>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</si>
  <si>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</si>
  <si>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</si>
  <si>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</si>
  <si>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</si>
  <si>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</si>
  <si>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</si>
  <si>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</si>
  <si>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</si>
  <si>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</si>
  <si>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</si>
  <si>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</si>
  <si>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</si>
  <si>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</si>
  <si>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</si>
  <si>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</si>
  <si>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</si>
  <si>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</si>
  <si>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</si>
  <si>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</si>
  <si>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</si>
  <si>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</si>
  <si>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</si>
  <si>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</si>
  <si>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</si>
  <si>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</si>
  <si>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</si>
  <si>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</si>
  <si>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</si>
  <si>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</si>
  <si>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</si>
  <si>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</si>
  <si>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</si>
  <si>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</si>
  <si>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</si>
  <si>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</si>
  <si>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</si>
  <si>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</si>
  <si>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</si>
  <si>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</si>
  <si>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</si>
  <si>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</si>
  <si>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</si>
  <si>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</si>
  <si>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</si>
  <si>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</si>
  <si>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</si>
  <si>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</si>
  <si>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</si>
  <si>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</si>
  <si>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</si>
  <si>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</si>
  <si>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</si>
  <si>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</si>
  <si>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</si>
  <si>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</si>
  <si>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</si>
  <si>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</si>
  <si>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</si>
  <si>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</si>
  <si>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</si>
  <si>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</si>
  <si>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</si>
  <si>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</si>
  <si>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</si>
  <si>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</si>
  <si>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</si>
  <si>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</si>
  <si>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</si>
  <si>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</si>
  <si>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</si>
  <si>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</si>
  <si>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</si>
  <si>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</si>
  <si>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</si>
  <si>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</si>
  <si>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</si>
  <si>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</si>
  <si>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</si>
  <si>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</si>
  <si>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</si>
  <si>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</si>
  <si>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</si>
  <si>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</si>
  <si>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</si>
  <si>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</si>
  <si>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</si>
  <si>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</si>
  <si>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</si>
  <si>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</si>
  <si>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</si>
  <si>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</si>
  <si>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</si>
  <si>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</si>
  <si>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</si>
  <si>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</si>
  <si>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</si>
  <si>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</si>
  <si>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</si>
  <si>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</si>
  <si>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</si>
  <si>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</si>
  <si>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</si>
  <si>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</si>
  <si>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</si>
  <si>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</si>
  <si>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</si>
  <si>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</si>
  <si>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</si>
  <si>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</si>
  <si>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</si>
  <si>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</si>
  <si>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</si>
  <si>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</si>
  <si>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</si>
  <si>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</si>
  <si>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</si>
  <si>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</si>
  <si>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</si>
  <si>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</si>
  <si>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</si>
  <si>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</si>
  <si>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</si>
  <si>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</si>
  <si>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</si>
  <si>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</si>
  <si>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</si>
  <si>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</si>
  <si>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</si>
  <si>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</si>
  <si>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</si>
  <si>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</si>
  <si>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</si>
  <si>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</si>
  <si>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</si>
  <si>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</si>
  <si>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</si>
  <si>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</si>
  <si>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</si>
  <si>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</si>
  <si>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</si>
  <si>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</si>
  <si>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</si>
  <si>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</si>
  <si>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</si>
  <si>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</si>
  <si>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</si>
  <si>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</si>
  <si>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</si>
  <si>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</si>
  <si>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</si>
  <si>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</si>
  <si>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</si>
  <si>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</si>
  <si>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</si>
  <si>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</si>
  <si>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</si>
  <si>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</si>
  <si>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</si>
  <si>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</si>
  <si>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</si>
  <si>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</si>
  <si>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</si>
  <si>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</si>
  <si>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</si>
  <si>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</si>
  <si>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</si>
  <si>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</si>
  <si>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</si>
  <si>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</si>
  <si>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</si>
  <si>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</si>
  <si>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</si>
  <si>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</si>
  <si>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</si>
  <si>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</si>
  <si>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</si>
  <si>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</si>
  <si>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</si>
  <si>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</si>
  <si>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</si>
  <si>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</si>
  <si>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</si>
  <si>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</si>
  <si>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</si>
  <si>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</si>
  <si>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</si>
  <si>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</si>
  <si>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</si>
  <si>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</si>
  <si>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</si>
  <si>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</si>
  <si>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</si>
  <si>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</si>
  <si>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</si>
  <si>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</si>
  <si>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</si>
  <si>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</si>
  <si>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</si>
  <si>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</si>
  <si>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</si>
  <si>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</si>
  <si>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</si>
  <si>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</si>
  <si>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</si>
  <si>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</si>
  <si>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</si>
  <si>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</si>
  <si>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</si>
  <si>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</si>
  <si>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</si>
  <si>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</si>
  <si>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</si>
  <si>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</si>
  <si>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</si>
  <si>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</si>
  <si>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</si>
  <si>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</si>
  <si>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</si>
  <si>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</si>
  <si>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</si>
  <si>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</si>
  <si>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</si>
  <si>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</si>
  <si>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</si>
  <si>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</si>
  <si>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</si>
  <si>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</si>
  <si>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</si>
  <si>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</si>
  <si>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</si>
  <si>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</si>
  <si>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</si>
  <si>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</si>
  <si>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</si>
  <si>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</si>
  <si>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</si>
  <si>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</si>
  <si>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</si>
  <si>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</si>
  <si>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</si>
  <si>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</si>
  <si>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</si>
  <si>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</si>
  <si>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</si>
  <si>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</si>
  <si>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</si>
  <si>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</si>
  <si>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</si>
  <si>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</si>
  <si>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</si>
  <si>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</si>
  <si>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</si>
  <si>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</si>
  <si>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</si>
  <si>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</si>
  <si>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</si>
  <si>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</si>
  <si>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</si>
  <si>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</si>
  <si>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</si>
  <si>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</si>
  <si>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</si>
  <si>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</si>
  <si>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</si>
  <si>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</si>
  <si>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</si>
  <si>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</si>
  <si>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</si>
  <si>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</si>
  <si>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</si>
  <si>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</si>
  <si>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</si>
  <si>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</si>
  <si>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</si>
  <si>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</si>
  <si>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</si>
  <si>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</si>
  <si>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</si>
  <si>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</si>
  <si>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</si>
  <si>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</si>
  <si>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</si>
  <si>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</si>
  <si>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</si>
  <si>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</si>
  <si>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</si>
  <si>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</si>
  <si>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</si>
  <si>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</si>
  <si>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</si>
  <si>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</si>
  <si>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</si>
  <si>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</si>
  <si>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</si>
  <si>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</si>
  <si>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</si>
  <si>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</si>
  <si>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</si>
  <si>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</si>
  <si>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</si>
  <si>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</si>
  <si>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</si>
  <si>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</si>
  <si>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</si>
  <si>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</si>
  <si>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</si>
  <si>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</si>
  <si>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</si>
  <si>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</si>
  <si>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</si>
  <si>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</si>
  <si>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</si>
  <si>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</si>
  <si>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</si>
  <si>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</si>
  <si>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</si>
  <si>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</si>
  <si>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</si>
  <si>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</si>
  <si>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</si>
  <si>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</si>
  <si>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</si>
  <si>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</si>
  <si>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</si>
  <si>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</si>
  <si>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</si>
  <si>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</si>
  <si>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</si>
  <si>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</si>
  <si>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</si>
  <si>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</si>
  <si>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</si>
  <si>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</si>
  <si>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</si>
  <si>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</si>
  <si>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</si>
  <si>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</si>
  <si>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</si>
  <si>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</si>
  <si>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</si>
  <si>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</si>
  <si>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</si>
  <si>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</si>
  <si>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</si>
  <si>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</si>
  <si>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</si>
  <si>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</si>
  <si>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</si>
  <si>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</si>
  <si>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</si>
  <si>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</si>
  <si>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</si>
  <si>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</si>
  <si>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</si>
  <si>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</si>
  <si>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</si>
  <si>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</si>
  <si>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</si>
  <si>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</si>
  <si>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</si>
  <si>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</si>
  <si>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</si>
  <si>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</si>
  <si>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</si>
  <si>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</si>
  <si>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</si>
  <si>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</si>
  <si>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</si>
  <si>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</si>
  <si>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</si>
  <si>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</si>
  <si>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</si>
  <si>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</si>
  <si>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</si>
  <si>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</si>
  <si>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</si>
  <si>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</si>
  <si>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</si>
  <si>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</si>
  <si>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</si>
  <si>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</si>
  <si>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</si>
  <si>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</si>
  <si>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</si>
  <si>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</si>
  <si>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</si>
  <si>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</si>
  <si>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</si>
  <si>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</si>
  <si>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</si>
  <si>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</si>
  <si>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</si>
  <si>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</si>
  <si>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</si>
  <si>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</si>
  <si>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</si>
  <si>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</si>
  <si>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</si>
  <si>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</si>
  <si>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</si>
  <si>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</si>
  <si>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</si>
  <si>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</si>
  <si>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</si>
  <si>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</si>
  <si>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</si>
  <si>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</si>
  <si>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</si>
  <si>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</si>
  <si>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</si>
  <si>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</si>
  <si>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</si>
  <si>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</si>
  <si>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</si>
  <si>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</si>
  <si>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</si>
  <si>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</si>
  <si>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</si>
  <si>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</si>
  <si>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</si>
  <si>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</si>
  <si>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</si>
  <si>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</si>
  <si>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</si>
  <si>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</si>
  <si>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</si>
  <si>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</si>
  <si>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</si>
  <si>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</si>
  <si>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</si>
  <si>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</si>
  <si>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</si>
  <si>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</si>
  <si>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</si>
  <si>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</si>
  <si>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</si>
  <si>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</si>
  <si>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</si>
  <si>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</si>
  <si>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</si>
  <si>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</si>
  <si>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</si>
  <si>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</si>
  <si>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</si>
  <si>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</si>
  <si>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</si>
  <si>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</si>
  <si>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</si>
  <si>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</si>
  <si>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</si>
  <si>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</si>
  <si>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</si>
  <si>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</si>
  <si>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</si>
  <si>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</si>
  <si>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</si>
  <si>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</si>
  <si>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</si>
  <si>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</si>
  <si>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</si>
  <si>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</si>
  <si>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</si>
  <si>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</si>
  <si>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</si>
  <si>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</si>
  <si>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</si>
  <si>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</si>
  <si>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</si>
  <si>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</si>
  <si>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</si>
  <si>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</si>
  <si>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</si>
  <si>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</si>
  <si>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</si>
  <si>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</si>
  <si>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</si>
  <si>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</si>
  <si>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</si>
  <si>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</si>
  <si>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</si>
  <si>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</si>
  <si>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</si>
  <si>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</si>
  <si>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</si>
  <si>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</si>
  <si>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</si>
  <si>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</si>
  <si>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</si>
  <si>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</si>
  <si>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</si>
  <si>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</si>
  <si>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</si>
  <si>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</si>
  <si>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</si>
  <si>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</si>
  <si>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</si>
  <si>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</si>
  <si>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</si>
  <si>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</si>
  <si>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</si>
  <si>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</si>
  <si>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</si>
  <si>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</si>
  <si>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</si>
  <si>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</si>
  <si>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</si>
  <si>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</si>
  <si>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</si>
  <si>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</si>
  <si>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</si>
  <si>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</si>
  <si>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</si>
  <si>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</si>
  <si>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</si>
  <si>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</si>
  <si>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</si>
  <si>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</si>
  <si>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</si>
  <si>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</si>
  <si>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</si>
  <si>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</si>
  <si>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</si>
  <si>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</si>
  <si>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</si>
  <si>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</si>
  <si>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</si>
  <si>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</si>
  <si>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</si>
  <si>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</si>
  <si>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</si>
  <si>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</si>
  <si>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</si>
  <si>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</si>
  <si>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</si>
  <si>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</si>
  <si>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</si>
  <si>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</si>
  <si>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</si>
  <si>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</si>
  <si>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</si>
  <si>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</si>
  <si>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</si>
  <si>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</si>
  <si>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</si>
  <si>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</si>
  <si>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</si>
  <si>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</si>
  <si>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</si>
  <si>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</si>
  <si>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</si>
  <si>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</si>
  <si>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</si>
  <si>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</si>
  <si>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</si>
  <si>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</si>
  <si>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</si>
  <si>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</si>
  <si>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</si>
  <si>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</si>
  <si>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</si>
  <si>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</si>
  <si>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</si>
  <si>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</si>
  <si>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</si>
  <si>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</si>
  <si>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</si>
  <si>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</si>
  <si>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</si>
  <si>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</si>
  <si>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</si>
  <si>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</si>
  <si>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</si>
  <si>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</si>
  <si>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</si>
  <si>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</si>
  <si>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</si>
  <si>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</si>
  <si>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</si>
  <si>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</si>
  <si>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</si>
  <si>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</si>
  <si>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</si>
  <si>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</si>
  <si>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</si>
  <si>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</si>
  <si>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</si>
  <si>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</si>
  <si>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</si>
  <si>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</si>
  <si>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</si>
  <si>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</si>
  <si>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</si>
  <si>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</si>
  <si>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</si>
  <si>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</si>
  <si>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</si>
  <si>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</si>
  <si>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</si>
  <si>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</si>
  <si>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</si>
  <si>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</si>
  <si>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</si>
  <si>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</si>
  <si>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</si>
  <si>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</si>
  <si>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</si>
  <si>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</si>
  <si>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</si>
  <si>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</si>
  <si>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</si>
  <si>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</si>
  <si>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</si>
  <si>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</si>
  <si>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</si>
  <si>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</si>
  <si>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</si>
  <si>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</si>
  <si>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</si>
  <si>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</si>
  <si>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</si>
  <si>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</si>
  <si>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</si>
  <si>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</si>
  <si>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</si>
  <si>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</si>
  <si>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</si>
  <si>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</si>
  <si>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</si>
  <si>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</si>
  <si>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</si>
  <si>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</si>
  <si>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</si>
  <si>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</si>
  <si>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</si>
  <si>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</si>
  <si>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</si>
  <si>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</si>
  <si>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</si>
  <si>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</si>
  <si>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</si>
  <si>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</si>
  <si>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</si>
  <si>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</si>
  <si>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</si>
  <si>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</si>
  <si>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</si>
  <si>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</si>
  <si>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</si>
  <si>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</si>
  <si>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</si>
  <si>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</si>
  <si>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</si>
  <si>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</si>
  <si>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</si>
  <si>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</si>
  <si>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</si>
  <si>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</si>
  <si>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</si>
  <si>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</si>
  <si>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</si>
  <si>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</si>
  <si>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</si>
  <si>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</si>
  <si>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</si>
  <si>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</si>
  <si>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</si>
  <si>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</si>
  <si>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</si>
  <si>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</si>
  <si>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</si>
  <si>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</si>
  <si>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</si>
  <si>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</si>
  <si>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</si>
  <si>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</si>
  <si>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</si>
  <si>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</si>
  <si>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</si>
  <si>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</si>
  <si>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</si>
  <si>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</si>
  <si>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</si>
  <si>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</si>
  <si>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</si>
  <si>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</si>
  <si>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</si>
  <si>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</si>
  <si>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</si>
  <si>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</si>
  <si>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</si>
  <si>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</si>
  <si>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</si>
  <si>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</si>
  <si>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</si>
  <si>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</si>
  <si>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</si>
  <si>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</si>
  <si>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</si>
  <si>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</si>
  <si>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</si>
  <si>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</si>
  <si>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</si>
  <si>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</si>
  <si>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</si>
  <si>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</si>
  <si>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</si>
  <si>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</si>
  <si>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</si>
  <si>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</si>
  <si>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</si>
  <si>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</si>
  <si>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</si>
  <si>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</si>
  <si>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</si>
  <si>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</si>
  <si>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</si>
  <si>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</si>
  <si>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</si>
  <si>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</si>
  <si>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</si>
  <si>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</si>
  <si>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</si>
  <si>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</si>
  <si>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</si>
  <si>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</si>
  <si>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</si>
  <si>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</si>
  <si>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</si>
  <si>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</si>
  <si>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</si>
  <si>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</si>
  <si>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</si>
  <si>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</si>
  <si>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</si>
  <si>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</si>
  <si>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</si>
  <si>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</si>
  <si>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</si>
  <si>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</si>
  <si>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</si>
  <si>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</si>
  <si>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</si>
  <si>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</si>
  <si>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</si>
  <si>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</si>
  <si>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</si>
  <si>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</si>
  <si>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</si>
  <si>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</si>
  <si>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</si>
  <si>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</si>
  <si>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</si>
  <si>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</si>
  <si>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</si>
  <si>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</si>
  <si>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</si>
  <si>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</si>
  <si>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</si>
  <si>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</si>
  <si>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</si>
  <si>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</si>
  <si>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</si>
  <si>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</si>
  <si>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</si>
  <si>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</si>
  <si>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</si>
  <si>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</si>
  <si>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</si>
  <si>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</si>
  <si>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</si>
  <si>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</si>
  <si>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</si>
  <si>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</si>
  <si>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</si>
  <si>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</si>
  <si>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</si>
  <si>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</si>
  <si>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</si>
  <si>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</si>
  <si>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</si>
  <si>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</si>
  <si>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</si>
  <si>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</si>
  <si>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</si>
  <si>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</si>
  <si>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</si>
  <si>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</si>
  <si>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</si>
  <si>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</si>
  <si>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</si>
  <si>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</si>
  <si>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</si>
  <si>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</si>
  <si>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</si>
  <si>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</si>
  <si>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</si>
  <si>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</si>
  <si>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</si>
  <si>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</si>
  <si>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</si>
  <si>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</si>
  <si>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</si>
  <si>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</si>
  <si>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</si>
  <si>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</si>
  <si>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</si>
  <si>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</si>
  <si>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</si>
  <si>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</si>
  <si>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</si>
  <si>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</si>
  <si>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</si>
  <si>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</si>
  <si>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</si>
  <si>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</si>
  <si>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</si>
  <si>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</si>
  <si>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</si>
  <si>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</si>
  <si>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</si>
  <si>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</si>
  <si>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</si>
  <si>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</si>
  <si>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</si>
  <si>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</si>
  <si>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</si>
  <si>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</si>
  <si>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</si>
  <si>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</si>
  <si>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</si>
  <si>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</si>
  <si>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</si>
  <si>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</si>
  <si>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</si>
  <si>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</si>
  <si>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</si>
  <si>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</si>
  <si>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</si>
  <si>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</si>
  <si>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</si>
  <si>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</si>
  <si>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</si>
  <si>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</si>
  <si>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</si>
  <si>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</si>
  <si>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</si>
  <si>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</si>
  <si>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</si>
  <si>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</si>
  <si>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</si>
  <si>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</si>
  <si>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</si>
  <si>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</si>
  <si>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</si>
  <si>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</si>
  <si>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</si>
  <si>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</si>
  <si>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</si>
  <si>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</si>
  <si>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</si>
  <si>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</si>
  <si>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</si>
  <si>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</si>
  <si>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</si>
  <si>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</si>
  <si>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</si>
  <si>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</si>
  <si>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</si>
  <si>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</si>
  <si>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</si>
  <si>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</si>
  <si>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</si>
  <si>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</si>
  <si>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</si>
  <si>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</si>
  <si>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</si>
  <si>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</si>
  <si>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</si>
  <si>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</si>
  <si>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</si>
  <si>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</si>
  <si>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</si>
  <si>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</si>
  <si>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</si>
  <si>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</si>
  <si>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</si>
  <si>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</si>
  <si>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</si>
  <si>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</si>
  <si>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</si>
  <si>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</si>
  <si>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</si>
  <si>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</si>
  <si>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</si>
  <si>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</si>
  <si>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</si>
  <si>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</si>
  <si>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</si>
  <si>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</si>
  <si>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</si>
  <si>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</si>
  <si>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</si>
  <si>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</si>
  <si>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</si>
  <si>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</si>
  <si>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</si>
  <si>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</si>
  <si>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</si>
  <si>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</si>
  <si>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</si>
  <si>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</si>
  <si>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</si>
  <si>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</si>
  <si>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</si>
  <si>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</si>
  <si>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</si>
  <si>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</si>
  <si>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</si>
  <si>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</si>
  <si>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</si>
  <si>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</si>
  <si>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</si>
  <si>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</si>
  <si>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</si>
  <si>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</si>
  <si>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</si>
  <si>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</si>
  <si>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</si>
  <si>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</si>
  <si>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</si>
  <si>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</si>
  <si>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</si>
  <si>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</si>
  <si>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</si>
  <si>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</si>
  <si>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</si>
  <si>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</si>
  <si>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</si>
  <si>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</si>
  <si>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</si>
  <si>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</si>
  <si>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</si>
  <si>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</si>
  <si>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</si>
  <si>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</si>
  <si>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</si>
  <si>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</si>
  <si>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</si>
  <si>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</si>
  <si>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</si>
  <si>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</si>
  <si>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</si>
  <si>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</si>
  <si>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</si>
  <si>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</si>
  <si>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</si>
  <si>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</si>
  <si>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</si>
  <si>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</si>
  <si>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</si>
  <si>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</si>
  <si>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</si>
  <si>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</si>
  <si>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</si>
  <si>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</si>
  <si>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</si>
  <si>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</si>
  <si>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</si>
  <si>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</si>
  <si>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</si>
  <si>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</si>
  <si>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</si>
  <si>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</si>
  <si>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</si>
  <si>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</si>
  <si>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</si>
  <si>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</si>
  <si>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</si>
  <si>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</si>
  <si>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</si>
  <si>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</si>
  <si>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</si>
  <si>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</si>
  <si>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</si>
  <si>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</si>
  <si>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</si>
  <si>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</si>
  <si>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</si>
  <si>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</si>
  <si>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</si>
  <si>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</si>
  <si>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</si>
  <si>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</si>
  <si>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</si>
  <si>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</si>
  <si>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</si>
  <si>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</si>
  <si>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</si>
  <si>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</si>
  <si>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</si>
  <si>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</si>
  <si>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</si>
  <si>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</si>
  <si>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</si>
  <si>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</si>
  <si>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</si>
  <si>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</si>
  <si>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</si>
  <si>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</si>
  <si>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</si>
  <si>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</si>
  <si>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</si>
  <si>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</si>
  <si>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</si>
  <si>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</si>
  <si>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</si>
  <si>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</si>
  <si>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</si>
  <si>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</si>
  <si>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</si>
  <si>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</si>
  <si>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</si>
  <si>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</si>
  <si>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</si>
  <si>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</si>
  <si>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</si>
  <si>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</si>
  <si>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</si>
  <si>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</si>
  <si>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</si>
  <si>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</si>
  <si>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</si>
  <si>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</si>
  <si>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</si>
  <si>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</si>
  <si>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</si>
  <si>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</si>
  <si>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</si>
  <si>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</si>
  <si>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</si>
  <si>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</si>
  <si>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</si>
  <si>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</si>
  <si>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</si>
  <si>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</si>
  <si>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</si>
  <si>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</si>
  <si>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</si>
  <si>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</si>
  <si>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</si>
  <si>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</si>
  <si>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</si>
  <si>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</si>
  <si>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</si>
  <si>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</si>
  <si>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</si>
  <si>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</si>
  <si>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</si>
  <si>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</si>
  <si>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</si>
  <si>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</si>
  <si>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</si>
  <si>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</si>
  <si>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</si>
  <si>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</si>
  <si>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</si>
  <si>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</si>
  <si>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</si>
  <si>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</si>
  <si>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</si>
  <si>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</si>
  <si>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</si>
  <si>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</si>
  <si>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</si>
  <si>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</si>
  <si>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</si>
  <si>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</si>
  <si>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</si>
  <si>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</si>
  <si>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</si>
  <si>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</si>
  <si>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</si>
  <si>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</si>
  <si>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</si>
  <si>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</si>
  <si>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</si>
  <si>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</si>
  <si>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</si>
  <si>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</si>
  <si>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</si>
  <si>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</si>
  <si>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</si>
  <si>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</si>
  <si>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</si>
  <si>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</si>
  <si>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</si>
  <si>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</si>
  <si>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</si>
  <si>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</si>
  <si>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</si>
  <si>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</si>
  <si>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</si>
  <si>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</si>
  <si>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</si>
  <si>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</si>
  <si>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</si>
  <si>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</si>
  <si>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</si>
  <si>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</si>
  <si>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</si>
  <si>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</si>
  <si>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</si>
  <si>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</si>
  <si>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</si>
  <si>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</si>
  <si>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</si>
  <si>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</si>
  <si>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</si>
  <si>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</si>
  <si>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</si>
  <si>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</si>
  <si>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</si>
  <si>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</si>
  <si>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</si>
  <si>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</si>
  <si>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</si>
  <si>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</si>
  <si>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</si>
  <si>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</si>
  <si>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</si>
  <si>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</si>
  <si>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</si>
  <si>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</si>
  <si>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</si>
  <si>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</si>
  <si>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</si>
  <si>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</si>
  <si>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</si>
  <si>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</si>
  <si>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</si>
  <si>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</si>
  <si>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</si>
  <si>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</si>
  <si>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</si>
  <si>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</si>
  <si>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</si>
  <si>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</si>
  <si>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</si>
  <si>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</si>
  <si>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</si>
  <si>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</si>
  <si>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</si>
  <si>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</si>
  <si>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</si>
  <si>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</si>
  <si>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</si>
  <si>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</si>
  <si>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</si>
  <si>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</si>
  <si>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</si>
  <si>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</si>
  <si>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</si>
  <si>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</si>
  <si>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</si>
  <si>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</si>
  <si>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</si>
  <si>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</si>
  <si>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</si>
  <si>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</si>
  <si>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</si>
  <si>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</si>
  <si>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</si>
  <si>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</si>
  <si>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</si>
  <si>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</si>
  <si>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</si>
  <si>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</si>
  <si>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</si>
  <si>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</si>
  <si>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</si>
  <si>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</si>
  <si>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</si>
  <si>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</si>
  <si>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</si>
  <si>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</si>
  <si>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</si>
  <si>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</si>
  <si>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</si>
  <si>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</si>
  <si>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</si>
  <si>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</si>
  <si>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</si>
  <si>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</si>
  <si>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</si>
  <si>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</si>
  <si>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</si>
  <si>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</si>
  <si>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</si>
  <si>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</si>
  <si>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</si>
  <si>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</si>
  <si>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</si>
  <si>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</si>
  <si>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</si>
  <si>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</si>
  <si>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</si>
  <si>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</si>
  <si>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</si>
  <si>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</si>
  <si>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</si>
  <si>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</si>
  <si>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</si>
  <si>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</si>
  <si>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</si>
  <si>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</si>
  <si>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</si>
  <si>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</si>
  <si>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</si>
  <si>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</si>
  <si>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</si>
  <si>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</si>
  <si>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</si>
  <si>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</si>
  <si>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</si>
  <si>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</si>
  <si>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</si>
  <si>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</si>
  <si>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</si>
  <si>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</si>
  <si>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</si>
  <si>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</si>
  <si>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</si>
  <si>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</si>
  <si>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</si>
  <si>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</si>
  <si>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</si>
  <si>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</si>
  <si>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</si>
  <si>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</si>
  <si>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</si>
  <si>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</si>
  <si>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</si>
  <si>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</si>
  <si>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</si>
  <si>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</si>
  <si>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</si>
  <si>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</si>
  <si>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</si>
  <si>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</si>
  <si>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</si>
  <si>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</si>
  <si>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</si>
  <si>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</si>
  <si>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</si>
  <si>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</si>
  <si>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</si>
  <si>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</si>
  <si>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</si>
  <si>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</si>
  <si>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</si>
  <si>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</si>
  <si>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</si>
  <si>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</si>
  <si>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</si>
  <si>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</si>
  <si>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</si>
  <si>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</si>
  <si>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</si>
  <si>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</si>
  <si>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</si>
  <si>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</si>
  <si>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</si>
  <si>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</si>
  <si>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</si>
  <si>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</si>
  <si>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</si>
  <si>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</si>
  <si>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</si>
  <si>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</si>
  <si>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</si>
  <si>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</si>
  <si>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</si>
  <si>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</si>
  <si>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</si>
  <si>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</si>
  <si>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</si>
  <si>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</si>
  <si>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</si>
  <si>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</si>
  <si>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</si>
  <si>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</si>
  <si>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</si>
  <si>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</si>
  <si>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</si>
  <si>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</si>
  <si>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</si>
  <si>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</si>
  <si>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</si>
  <si>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</si>
  <si>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</si>
  <si>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</si>
  <si>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</si>
  <si>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</si>
  <si>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</si>
  <si>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</si>
  <si>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</si>
  <si>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</si>
  <si>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</si>
  <si>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</si>
  <si>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</si>
  <si>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</si>
  <si>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</si>
  <si>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</si>
  <si>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</si>
  <si>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</si>
  <si>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</si>
  <si>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</si>
  <si>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</si>
  <si>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</si>
  <si>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</si>
  <si>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</si>
  <si>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</si>
  <si>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</si>
  <si>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</si>
  <si>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</si>
  <si>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</si>
  <si>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</si>
  <si>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</si>
  <si>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</si>
  <si>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</si>
  <si>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</si>
  <si>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</si>
  <si>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</si>
  <si>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</si>
  <si>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</si>
  <si>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</si>
  <si>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</si>
  <si>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</si>
  <si>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</si>
  <si>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</si>
  <si>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</si>
  <si>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</si>
  <si>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</si>
  <si>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</si>
  <si>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</si>
  <si>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</si>
  <si>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</si>
  <si>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</si>
  <si>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</si>
  <si>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</si>
  <si>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</si>
  <si>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</si>
  <si>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</si>
  <si>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</si>
  <si>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</si>
  <si>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</si>
  <si>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</si>
  <si>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</si>
  <si>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</si>
  <si>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</si>
  <si>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</si>
  <si>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</si>
  <si>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</si>
  <si>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</si>
  <si>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</si>
  <si>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</si>
  <si>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</si>
  <si>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</si>
  <si>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</si>
  <si>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</si>
  <si>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</si>
  <si>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</si>
  <si>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</si>
  <si>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</si>
  <si>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</si>
  <si>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</si>
  <si>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</si>
  <si>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</si>
  <si>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</si>
  <si>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</si>
  <si>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</si>
  <si>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</si>
  <si>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</si>
  <si>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</si>
  <si>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</si>
  <si>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</si>
  <si>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</si>
  <si>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</si>
  <si>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</si>
  <si>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</si>
  <si>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</si>
  <si>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</si>
  <si>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</si>
  <si>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</si>
  <si>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</si>
  <si>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</si>
  <si>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</si>
  <si>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</si>
  <si>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</si>
  <si>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</si>
  <si>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</si>
  <si>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</si>
  <si>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</si>
  <si>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</si>
  <si>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</si>
  <si>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</si>
  <si>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</si>
  <si>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</si>
  <si>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</si>
  <si>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</si>
  <si>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</si>
  <si>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</si>
  <si>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</si>
  <si>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</si>
  <si>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</si>
  <si>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</si>
  <si>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</si>
  <si>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</si>
  <si>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</si>
  <si>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</si>
  <si>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</si>
  <si>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</si>
  <si>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</si>
  <si>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</si>
  <si>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</si>
  <si>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</si>
  <si>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</si>
  <si>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</si>
  <si>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</si>
  <si>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</si>
  <si>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</si>
  <si>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</si>
  <si>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</si>
  <si>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</si>
  <si>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</si>
  <si>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</si>
  <si>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</si>
  <si>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</si>
  <si>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</si>
  <si>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</si>
  <si>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</si>
  <si>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</si>
  <si>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</si>
  <si>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</si>
  <si>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</si>
  <si>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</si>
  <si>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</si>
  <si>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</si>
  <si>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</si>
  <si>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</si>
  <si>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</si>
  <si>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</si>
  <si>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</si>
  <si>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</si>
  <si>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</si>
  <si>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</si>
  <si>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</si>
  <si>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</si>
  <si>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</si>
  <si>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</si>
  <si>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</si>
  <si>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</si>
  <si>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</si>
  <si>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</si>
  <si>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</si>
  <si>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</si>
  <si>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</si>
  <si>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</si>
  <si>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</si>
  <si>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</si>
  <si>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</si>
  <si>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</si>
  <si>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</si>
  <si>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</si>
  <si>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</si>
  <si>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</si>
  <si>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</si>
  <si>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</si>
  <si>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</si>
  <si>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</si>
  <si>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</si>
  <si>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</si>
  <si>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</si>
  <si>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</si>
  <si>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</si>
  <si>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</si>
  <si>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</si>
  <si>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</si>
  <si>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</si>
  <si>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</si>
  <si>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</si>
  <si>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</si>
  <si>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</si>
  <si>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</si>
  <si>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</si>
  <si>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</si>
  <si>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</si>
  <si>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</si>
  <si>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</si>
  <si>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</si>
  <si>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</si>
  <si>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</si>
  <si>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</si>
  <si>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</si>
  <si>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</si>
  <si>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</si>
  <si>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</si>
  <si>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</si>
  <si>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</si>
  <si>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</si>
  <si>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</si>
  <si>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</si>
  <si>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</si>
  <si>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</si>
  <si>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</si>
  <si>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</si>
  <si>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</si>
  <si>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</si>
  <si>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</si>
  <si>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</si>
  <si>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</si>
  <si>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</si>
  <si>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</si>
  <si>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</si>
  <si>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</si>
  <si>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</si>
  <si>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</si>
  <si>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</si>
  <si>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</si>
  <si>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</si>
  <si>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</si>
  <si>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</si>
  <si>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</si>
  <si>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</si>
  <si>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</si>
  <si>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</si>
  <si>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</si>
  <si>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</si>
  <si>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</si>
  <si>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</si>
  <si>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</si>
  <si>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</si>
  <si>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</si>
  <si>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</si>
  <si>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</si>
  <si>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</si>
  <si>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</si>
  <si>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</si>
  <si>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</si>
  <si>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</si>
  <si>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</si>
  <si>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</si>
  <si>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</si>
  <si>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</si>
  <si>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</si>
  <si>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</si>
  <si>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</si>
  <si>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</si>
  <si>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</si>
  <si>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</si>
  <si>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</si>
  <si>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</si>
  <si>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</si>
  <si>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</si>
  <si>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</si>
  <si>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</si>
  <si>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</si>
  <si>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</si>
  <si>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</si>
  <si>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</si>
  <si>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</si>
  <si>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</si>
  <si>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</si>
  <si>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</si>
  <si>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</si>
  <si>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</si>
  <si>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</si>
  <si>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</si>
  <si>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</si>
  <si>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</si>
  <si>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</si>
  <si>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</si>
  <si>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</si>
  <si>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</si>
  <si>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</si>
  <si>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</si>
  <si>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</si>
  <si>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</si>
  <si>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</si>
  <si>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</si>
  <si>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</si>
  <si>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</si>
  <si>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</si>
  <si>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</si>
  <si>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</si>
  <si>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</si>
  <si>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</si>
  <si>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</si>
  <si>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</si>
  <si>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</si>
  <si>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</si>
  <si>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</si>
  <si>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</si>
  <si>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</si>
  <si>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</si>
  <si>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</si>
  <si>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</si>
  <si>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</si>
  <si>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</si>
  <si>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</si>
  <si>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</si>
  <si>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</si>
  <si>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</si>
  <si>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</si>
  <si>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</si>
  <si>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</si>
  <si>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</si>
  <si>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</si>
  <si>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</si>
  <si>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</si>
  <si>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</si>
  <si>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</si>
  <si>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</si>
  <si>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</si>
  <si>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</si>
  <si>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</si>
  <si>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</si>
  <si>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</si>
  <si>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</si>
  <si>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</si>
  <si>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</si>
  <si>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</si>
  <si>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</si>
  <si>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</si>
  <si>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</si>
  <si>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</si>
  <si>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</si>
  <si>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</si>
  <si>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</si>
  <si>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</si>
  <si>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</si>
  <si>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</si>
  <si>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</si>
  <si>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</si>
  <si>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</si>
  <si>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</si>
  <si>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</si>
  <si>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</si>
  <si>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</si>
  <si>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</si>
  <si>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</si>
  <si>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</si>
  <si>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</si>
  <si>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</si>
  <si>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</si>
  <si>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</si>
  <si>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</si>
  <si>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</si>
  <si>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</si>
  <si>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</si>
  <si>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</si>
  <si>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</si>
  <si>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</si>
  <si>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</si>
  <si>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</si>
  <si>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</si>
  <si>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</si>
  <si>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</si>
  <si>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</si>
  <si>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</si>
  <si>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</si>
  <si>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</si>
  <si>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</si>
  <si>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</si>
  <si>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</si>
  <si>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</si>
  <si>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</si>
  <si>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</si>
  <si>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</si>
  <si>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</si>
  <si>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</si>
  <si>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</si>
  <si>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</si>
  <si>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</si>
  <si>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</si>
  <si>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</si>
  <si>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</si>
  <si>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</si>
  <si>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</si>
  <si>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</si>
  <si>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</si>
  <si>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</si>
  <si>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</si>
  <si>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</si>
  <si>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</si>
  <si>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</si>
  <si>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</si>
  <si>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</si>
  <si>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</si>
  <si>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</si>
  <si>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</si>
  <si>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</si>
  <si>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</si>
  <si>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</si>
  <si>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</si>
  <si>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</si>
  <si>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</si>
  <si>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</si>
  <si>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</si>
  <si>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</si>
  <si>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</si>
  <si>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</si>
  <si>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</si>
  <si>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</si>
  <si>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</si>
  <si>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</si>
  <si>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</si>
  <si>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</si>
  <si>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</si>
  <si>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</si>
  <si>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</si>
  <si>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</si>
  <si>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</si>
  <si>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</si>
  <si>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</si>
  <si>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</si>
  <si>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</si>
  <si>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</si>
  <si>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</si>
  <si>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</si>
  <si>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</si>
  <si>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</si>
  <si>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</si>
  <si>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</si>
  <si>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</si>
  <si>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</si>
  <si>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</si>
  <si>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</si>
  <si>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</si>
  <si>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</si>
  <si>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</si>
  <si>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</si>
  <si>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</si>
  <si>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</si>
  <si>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</si>
  <si>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</si>
  <si>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</si>
  <si>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</si>
  <si>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</si>
  <si>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</si>
  <si>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</si>
  <si>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</si>
  <si>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</si>
  <si>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</si>
  <si>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</si>
  <si>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</si>
  <si>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</si>
  <si>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</si>
  <si>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</si>
  <si>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</si>
  <si>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</si>
  <si>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</si>
  <si>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</si>
  <si>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</si>
  <si>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</si>
  <si>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</si>
  <si>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</si>
  <si>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</si>
  <si>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</si>
  <si>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</si>
  <si>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</si>
  <si>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</si>
  <si>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</si>
  <si>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</si>
  <si>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</si>
  <si>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</si>
  <si>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</si>
  <si>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</si>
  <si>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</si>
  <si>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</si>
  <si>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</si>
  <si>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</si>
  <si>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</si>
  <si>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</si>
  <si>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</si>
  <si>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</si>
  <si>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</si>
  <si>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</si>
  <si>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</si>
  <si>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</si>
  <si>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</si>
  <si>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</si>
  <si>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</si>
  <si>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</si>
  <si>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</si>
  <si>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</si>
  <si>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</si>
  <si>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</si>
  <si>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</si>
  <si>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</si>
  <si>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</si>
  <si>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</si>
  <si>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</si>
  <si>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</si>
  <si>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</si>
  <si>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</si>
  <si>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</si>
  <si>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</si>
  <si>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</si>
  <si>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</si>
  <si>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</si>
  <si>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</si>
  <si>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</si>
  <si>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</si>
  <si>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</si>
  <si>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</si>
  <si>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</si>
  <si>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</si>
  <si>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</si>
  <si>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</si>
  <si>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</si>
  <si>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</si>
  <si>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</si>
  <si>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</si>
  <si>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</si>
  <si>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</si>
  <si>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</si>
  <si>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</si>
  <si>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</si>
  <si>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</si>
  <si>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</si>
  <si>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</si>
  <si>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</si>
  <si>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</si>
  <si>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</si>
  <si>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</si>
  <si>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</si>
  <si>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</si>
  <si>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</si>
  <si>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</si>
  <si>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</si>
  <si>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</si>
  <si>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</si>
  <si>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</si>
  <si>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</si>
  <si>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</si>
  <si>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</si>
  <si>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</si>
  <si>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</si>
  <si>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</si>
  <si>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</si>
  <si>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</si>
  <si>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</si>
  <si>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</si>
  <si>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</si>
  <si>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</si>
  <si>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</si>
  <si>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</si>
  <si>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</si>
  <si>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</si>
  <si>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</si>
  <si>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</si>
  <si>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</si>
  <si>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</si>
  <si>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</si>
  <si>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</si>
  <si>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</si>
  <si>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</si>
  <si>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</si>
  <si>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</si>
  <si>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</si>
  <si>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</si>
  <si>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</si>
  <si>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</si>
  <si>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</si>
  <si>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</si>
  <si>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</si>
  <si>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</si>
  <si>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</si>
  <si>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</si>
  <si>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</si>
  <si>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</si>
  <si>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</si>
  <si>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</si>
  <si>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</si>
  <si>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</si>
  <si>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</si>
  <si>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</si>
  <si>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</si>
  <si>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</si>
  <si>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</si>
  <si>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</si>
  <si>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</si>
  <si>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</si>
  <si>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</si>
  <si>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</si>
  <si>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</si>
  <si>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</si>
  <si>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</si>
  <si>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</si>
  <si>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</si>
  <si>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</si>
  <si>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</si>
  <si>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</si>
  <si>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</si>
  <si>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</si>
  <si>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</si>
  <si>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</si>
  <si>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</si>
  <si>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</si>
  <si>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</si>
  <si>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</si>
  <si>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</si>
  <si>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</si>
  <si>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</si>
  <si>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</si>
  <si>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</si>
  <si>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</si>
  <si>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</si>
  <si>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</si>
  <si>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</si>
  <si>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</si>
  <si>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</si>
  <si>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</si>
  <si>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</si>
  <si>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</si>
  <si>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</si>
  <si>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</si>
  <si>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</si>
  <si>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</si>
  <si>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</si>
  <si>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</si>
  <si>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</si>
  <si>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</si>
  <si>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</si>
  <si>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</si>
  <si>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</si>
  <si>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</si>
  <si>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</si>
  <si>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</si>
  <si>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</si>
  <si>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</si>
  <si>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</si>
  <si>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</si>
  <si>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</si>
  <si>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</si>
  <si>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</si>
  <si>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</si>
  <si>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</si>
  <si>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</si>
  <si>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</si>
  <si>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</si>
  <si>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</si>
  <si>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</si>
  <si>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</si>
  <si>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</si>
  <si>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</si>
  <si>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</si>
  <si>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</si>
  <si>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</si>
  <si>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</si>
  <si>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</si>
  <si>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</si>
  <si>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</si>
  <si>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</si>
  <si>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</si>
  <si>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</si>
  <si>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</si>
  <si>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</si>
  <si>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</si>
  <si>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</si>
  <si>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</si>
  <si>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</si>
  <si>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</si>
  <si>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</si>
  <si>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</si>
  <si>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</si>
  <si>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</si>
  <si>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</si>
  <si>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</si>
  <si>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</si>
  <si>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</si>
  <si>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</si>
  <si>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</si>
  <si>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</si>
  <si>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</si>
  <si>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</si>
  <si>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</si>
  <si>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</si>
  <si>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</si>
  <si>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</si>
  <si>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</si>
  <si>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</si>
  <si>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</si>
  <si>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</si>
  <si>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</si>
  <si>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</si>
  <si>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</si>
  <si>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</si>
  <si>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</si>
  <si>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</si>
  <si>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</si>
  <si>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</si>
  <si>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</si>
  <si>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</si>
  <si>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</si>
  <si>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</si>
  <si>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</si>
  <si>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</si>
  <si>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</si>
  <si>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</si>
  <si>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</si>
  <si>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</si>
  <si>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</si>
  <si>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</si>
  <si>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</si>
  <si>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</si>
  <si>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</si>
  <si>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</si>
  <si>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</si>
  <si>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</si>
  <si>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</si>
  <si>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</si>
  <si>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</si>
  <si>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</si>
  <si>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</si>
  <si>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</si>
  <si>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</si>
  <si>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</si>
  <si>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</si>
  <si>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</si>
  <si>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</si>
  <si>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</si>
  <si>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</si>
  <si>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</si>
  <si>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</si>
  <si>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</si>
  <si>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</si>
  <si>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</si>
  <si>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</si>
  <si>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</si>
  <si>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</si>
  <si>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</si>
  <si>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</si>
  <si>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</si>
  <si>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</si>
  <si>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</si>
  <si>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</si>
  <si>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</si>
  <si>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</si>
  <si>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</si>
  <si>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</si>
  <si>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</si>
  <si>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</si>
  <si>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</si>
  <si>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</si>
  <si>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</si>
  <si>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</si>
  <si>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</si>
  <si>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</si>
  <si>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</si>
  <si>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</si>
  <si>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</si>
  <si>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</si>
  <si>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</si>
  <si>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</si>
  <si>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</si>
  <si>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</si>
  <si>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</si>
  <si>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</si>
  <si>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</si>
  <si>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</si>
  <si>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</si>
  <si>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</si>
  <si>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</si>
  <si>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</si>
  <si>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</si>
  <si>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</si>
  <si>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</si>
  <si>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</si>
  <si>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</si>
  <si>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</si>
  <si>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</si>
  <si>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</si>
  <si>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</si>
  <si>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</si>
  <si>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</si>
  <si>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</si>
  <si>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</si>
  <si>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</si>
  <si>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</si>
  <si>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</si>
  <si>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</si>
  <si>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</si>
  <si>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</si>
  <si>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</si>
  <si>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</si>
  <si>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</si>
  <si>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</si>
  <si>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</si>
  <si>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</si>
  <si>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</si>
  <si>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</si>
  <si>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</si>
  <si>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</si>
  <si>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</si>
  <si>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</si>
  <si>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</si>
  <si>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</si>
  <si>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</si>
  <si>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</si>
  <si>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</si>
  <si>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</si>
  <si>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</si>
  <si>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</si>
  <si>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</si>
  <si>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</si>
  <si>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</si>
  <si>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</si>
  <si>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</si>
  <si>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</si>
  <si>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</si>
  <si>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</si>
  <si>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</si>
  <si>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</si>
  <si>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</si>
  <si>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</si>
  <si>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</si>
  <si>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</si>
  <si>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</si>
  <si>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</si>
  <si>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</si>
  <si>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</si>
  <si>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</si>
  <si>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</si>
  <si>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</si>
  <si>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</si>
  <si>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</si>
  <si>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</si>
  <si>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</si>
  <si>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</si>
  <si>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</si>
  <si>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</si>
  <si>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</si>
  <si>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</si>
  <si>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</si>
  <si>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</si>
  <si>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</si>
  <si>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</si>
  <si>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</si>
  <si>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</si>
  <si>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</si>
  <si>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</si>
  <si>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</si>
  <si>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</si>
  <si>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</si>
  <si>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</si>
  <si>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</si>
  <si>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</si>
  <si>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</si>
  <si>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</si>
  <si>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</si>
  <si>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</si>
  <si>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</si>
  <si>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</si>
  <si>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</si>
  <si>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</si>
  <si>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</si>
  <si>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</si>
  <si>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</si>
  <si>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</si>
  <si>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</si>
  <si>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</si>
  <si>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</si>
  <si>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</si>
  <si>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</si>
  <si>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</si>
  <si>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</si>
  <si>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</si>
  <si>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</si>
  <si>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</si>
  <si>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</si>
  <si>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</si>
  <si>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</si>
  <si>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</si>
  <si>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</si>
  <si>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</si>
  <si>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</si>
  <si>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</si>
  <si>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</si>
  <si>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</si>
  <si>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</si>
  <si>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</si>
  <si>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</si>
  <si>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</si>
  <si>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</si>
  <si>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</si>
  <si>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</si>
  <si>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</si>
  <si>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</si>
  <si>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</si>
  <si>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</si>
  <si>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</si>
  <si>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</si>
  <si>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</si>
  <si>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</si>
  <si>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</si>
  <si>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</si>
  <si>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</si>
  <si>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</si>
  <si>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</si>
  <si>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</si>
  <si>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</si>
  <si>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</si>
  <si>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</si>
  <si>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</si>
  <si>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</si>
  <si>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</si>
  <si>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</si>
  <si>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</si>
  <si>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</si>
  <si>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</si>
  <si>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</si>
  <si>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</si>
  <si>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</si>
  <si>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</si>
  <si>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</si>
  <si>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</si>
  <si>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</si>
  <si>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</si>
  <si>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</si>
  <si>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</si>
  <si>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</si>
  <si>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</si>
  <si>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</si>
  <si>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</si>
  <si>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</si>
  <si>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</si>
  <si>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</si>
  <si>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</si>
  <si>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</si>
  <si>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</si>
  <si>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</si>
  <si>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</si>
  <si>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</si>
  <si>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</si>
  <si>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</si>
  <si>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</si>
  <si>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</si>
  <si>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</si>
  <si>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</si>
  <si>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</si>
  <si>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</si>
  <si>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</si>
  <si>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</si>
  <si>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</si>
  <si>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</si>
  <si>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</si>
  <si>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</si>
  <si>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</si>
  <si>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</si>
  <si>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</si>
  <si>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</si>
  <si>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</si>
  <si>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</si>
  <si>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</si>
  <si>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</si>
  <si>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</si>
  <si>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</si>
  <si>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</si>
  <si>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</si>
  <si>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</si>
  <si>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</si>
  <si>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</si>
  <si>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</si>
  <si>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</si>
  <si>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</si>
  <si>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</si>
  <si>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</si>
  <si>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</si>
  <si>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</si>
  <si>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</si>
  <si>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</si>
  <si>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</si>
  <si>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</si>
  <si>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</si>
  <si>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</si>
  <si>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</si>
  <si>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</si>
  <si>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</si>
  <si>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</si>
  <si>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</si>
  <si>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</si>
  <si>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</si>
  <si>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</si>
  <si>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</si>
  <si>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</si>
  <si>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</si>
  <si>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</si>
  <si>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</si>
  <si>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</si>
  <si>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</si>
  <si>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</si>
  <si>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</si>
  <si>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</si>
  <si>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</si>
  <si>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</si>
  <si>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</si>
  <si>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</si>
  <si>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</si>
  <si>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</si>
  <si>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</si>
  <si>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</si>
  <si>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</si>
  <si>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</si>
  <si>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</si>
  <si>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</si>
  <si>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</si>
  <si>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</si>
  <si>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</si>
  <si>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</si>
  <si>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</si>
  <si>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</si>
  <si>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</si>
  <si>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</si>
  <si>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</si>
  <si>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</si>
  <si>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</si>
  <si>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</si>
  <si>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</si>
  <si>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</si>
  <si>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</si>
  <si>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</si>
  <si>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</si>
  <si>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</si>
  <si>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</si>
  <si>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</si>
  <si>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</si>
  <si>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</si>
  <si>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</si>
  <si>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</si>
  <si>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</si>
  <si>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</si>
  <si>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</si>
  <si>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</si>
  <si>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</si>
  <si>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</si>
  <si>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</si>
  <si>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</si>
  <si>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</si>
  <si>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</si>
  <si>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</si>
  <si>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</si>
  <si>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</si>
  <si>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</si>
  <si>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</si>
  <si>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</si>
  <si>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</si>
  <si>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</si>
  <si>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</si>
  <si>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</si>
  <si>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</si>
  <si>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</si>
  <si>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</si>
  <si>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</si>
  <si>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</si>
  <si>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</si>
  <si>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</si>
  <si>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</si>
  <si>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</si>
  <si>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</si>
  <si>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</si>
  <si>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</si>
  <si>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</si>
  <si>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</si>
  <si>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</si>
  <si>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</si>
  <si>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</si>
  <si>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</si>
  <si>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</si>
  <si>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</si>
  <si>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</si>
  <si>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</si>
  <si>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</si>
  <si>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</si>
  <si>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</si>
  <si>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</si>
  <si>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</si>
  <si>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</si>
  <si>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</si>
  <si>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</si>
  <si>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</si>
  <si>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</si>
  <si>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</si>
  <si>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</si>
  <si>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</si>
  <si>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</si>
  <si>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</si>
  <si>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</si>
  <si>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</si>
  <si>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</si>
  <si>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</si>
  <si>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</si>
  <si>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</si>
  <si>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</si>
  <si>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</si>
  <si>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</si>
  <si>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</si>
  <si>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</si>
  <si>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</si>
  <si>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</si>
  <si>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</si>
  <si>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</si>
  <si>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</si>
  <si>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</si>
  <si>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</si>
  <si>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</si>
  <si>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</si>
  <si>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</si>
  <si>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</si>
  <si>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</si>
  <si>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</si>
  <si>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</si>
  <si>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</si>
  <si>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</si>
  <si>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</si>
  <si>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</si>
  <si>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</si>
  <si>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</si>
  <si>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</si>
  <si>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</si>
  <si>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</si>
  <si>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</si>
  <si>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</si>
  <si>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</si>
  <si>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</si>
  <si>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</si>
  <si>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</si>
  <si>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</si>
  <si>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</si>
  <si>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</si>
  <si>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</si>
  <si>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</si>
  <si>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</si>
  <si>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</si>
  <si>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</si>
  <si>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</si>
  <si>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</si>
  <si>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</si>
  <si>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</si>
  <si>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</si>
  <si>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</si>
  <si>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</si>
  <si>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</si>
  <si>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</si>
  <si>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</si>
  <si>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</si>
  <si>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</si>
  <si>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</si>
  <si>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</si>
  <si>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</si>
  <si>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</si>
  <si>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</si>
  <si>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</si>
  <si>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</si>
  <si>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</si>
  <si>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</si>
  <si>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</si>
  <si>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</si>
  <si>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</si>
  <si>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</si>
  <si>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</si>
  <si>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</si>
  <si>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</si>
  <si>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</si>
  <si>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</si>
  <si>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</si>
  <si>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</si>
  <si>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</si>
  <si>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</si>
  <si>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</si>
  <si>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</si>
  <si>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</si>
  <si>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</si>
  <si>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</si>
  <si>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</si>
  <si>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</si>
  <si>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</si>
  <si>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</si>
  <si>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</si>
  <si>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</si>
  <si>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</si>
  <si>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</si>
  <si>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</si>
  <si>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</si>
  <si>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</si>
  <si>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</si>
  <si>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</si>
  <si>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</si>
  <si>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</si>
  <si>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</si>
  <si>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</si>
  <si>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</si>
  <si>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</si>
  <si>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</si>
  <si>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</si>
  <si>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</si>
  <si>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</si>
  <si>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</si>
  <si>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</si>
  <si>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</si>
  <si>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</si>
  <si>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</si>
  <si>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</si>
  <si>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</si>
  <si>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</si>
  <si>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</si>
  <si>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</si>
  <si>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</si>
  <si>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</si>
  <si>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</si>
  <si>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</si>
  <si>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</si>
  <si>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</si>
  <si>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</si>
  <si>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</si>
  <si>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</si>
  <si>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</si>
  <si>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</si>
  <si>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</si>
  <si>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</si>
  <si>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</si>
  <si>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</si>
  <si>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</si>
  <si>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</si>
  <si>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</si>
  <si>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</si>
  <si>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</si>
  <si>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</si>
  <si>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</si>
  <si>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</si>
  <si>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</si>
  <si>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</si>
  <si>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</si>
  <si>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</si>
  <si>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</si>
  <si>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</si>
  <si>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</si>
  <si>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</si>
  <si>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</si>
  <si>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</si>
  <si>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</si>
  <si>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</si>
  <si>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</si>
  <si>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</si>
  <si>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</si>
  <si>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</si>
  <si>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</si>
  <si>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</si>
  <si>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</si>
  <si>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</si>
  <si>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</si>
  <si>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</si>
  <si>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</si>
  <si>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</si>
  <si>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</si>
  <si>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</si>
  <si>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</si>
  <si>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</si>
  <si>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</si>
  <si>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</si>
  <si>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</si>
  <si>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</si>
  <si>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</si>
  <si>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</si>
  <si>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</si>
  <si>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</si>
  <si>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</si>
  <si>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</si>
  <si>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</si>
  <si>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</si>
  <si>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</si>
  <si>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</si>
  <si>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</si>
  <si>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</si>
  <si>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</si>
  <si>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</si>
  <si>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</si>
  <si>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</si>
  <si>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</si>
  <si>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</si>
  <si>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</si>
  <si>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</si>
  <si>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</si>
  <si>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</si>
  <si>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</si>
  <si>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</si>
  <si>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</si>
  <si>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</si>
  <si>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</si>
  <si>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</si>
  <si>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</si>
  <si>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</si>
  <si>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</si>
  <si>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</si>
  <si>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</si>
  <si>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</si>
  <si>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</si>
  <si>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</si>
  <si>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</si>
  <si>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</si>
  <si>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</si>
  <si>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</si>
  <si>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</si>
  <si>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</si>
  <si>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</si>
  <si>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</si>
  <si>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</si>
  <si>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</si>
  <si>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</si>
  <si>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</si>
  <si>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</si>
  <si>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</si>
  <si>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</si>
  <si>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</si>
  <si>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</si>
  <si>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</si>
  <si>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</si>
  <si>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</si>
  <si>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</si>
  <si>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</si>
  <si>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</si>
  <si>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</si>
  <si>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</si>
  <si>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</si>
  <si>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</si>
  <si>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</si>
  <si>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</si>
  <si>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</si>
  <si>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</si>
  <si>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</si>
  <si>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</si>
  <si>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</si>
  <si>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</si>
  <si>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</si>
  <si>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</si>
  <si>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</si>
  <si>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</si>
  <si>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</si>
  <si>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</si>
  <si>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</si>
  <si>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</si>
  <si>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</si>
  <si>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</si>
  <si>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</si>
  <si>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</si>
  <si>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</si>
  <si>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</si>
  <si>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</si>
  <si>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</si>
  <si>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</si>
  <si>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</si>
  <si>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</si>
  <si>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</si>
  <si>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</si>
  <si>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</si>
  <si>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</si>
  <si>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</si>
  <si>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</si>
  <si>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</si>
  <si>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</si>
  <si>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</si>
  <si>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</si>
  <si>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</si>
  <si>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</si>
  <si>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</si>
  <si>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</si>
  <si>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</si>
  <si>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</si>
  <si>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</si>
  <si>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</si>
  <si>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</si>
  <si>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</si>
  <si>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</si>
  <si>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</si>
  <si>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</si>
  <si>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</si>
  <si>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</si>
  <si>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</si>
  <si>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</si>
  <si>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</si>
  <si>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</si>
  <si>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</si>
  <si>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</si>
  <si>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</si>
  <si>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</si>
  <si>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</si>
  <si>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</si>
  <si>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</si>
  <si>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</si>
  <si>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</si>
  <si>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</si>
  <si>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</si>
  <si>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</si>
  <si>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</si>
  <si>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</si>
  <si>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</si>
  <si>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</si>
  <si>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</si>
  <si>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</si>
  <si>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</si>
  <si>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</si>
  <si>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</si>
  <si>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</si>
  <si>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</si>
  <si>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</si>
  <si>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</si>
  <si>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</si>
  <si>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</si>
  <si>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</si>
  <si>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</si>
  <si>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</si>
  <si>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</si>
  <si>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</si>
  <si>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</si>
  <si>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</si>
  <si>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</si>
  <si>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</si>
  <si>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</si>
  <si>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</si>
  <si>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</si>
  <si>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</si>
  <si>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</si>
  <si>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</si>
  <si>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</si>
  <si>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</si>
  <si>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</si>
  <si>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</si>
  <si>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</si>
  <si>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</si>
  <si>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</si>
  <si>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</si>
  <si>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</si>
  <si>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</si>
  <si>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</si>
  <si>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</si>
  <si>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</si>
  <si>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</si>
  <si>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</si>
  <si>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</si>
  <si>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</si>
  <si>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</si>
  <si>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</si>
  <si>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</si>
  <si>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</si>
  <si>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</si>
  <si>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</si>
  <si>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</si>
  <si>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</si>
  <si>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</si>
  <si>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</si>
  <si>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</si>
  <si>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</si>
  <si>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</si>
  <si>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</si>
  <si>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</si>
  <si>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</si>
  <si>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</si>
  <si>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</si>
  <si>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</si>
  <si>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</si>
  <si>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</si>
  <si>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</si>
  <si>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</si>
  <si>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</si>
  <si>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</si>
  <si>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</si>
  <si>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</si>
  <si>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</si>
  <si>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</si>
  <si>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</si>
  <si>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</si>
  <si>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</si>
  <si>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</si>
  <si>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</si>
  <si>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</si>
  <si>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</si>
  <si>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</si>
  <si>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</si>
  <si>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</si>
  <si>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</si>
  <si>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</si>
  <si>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</si>
  <si>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</si>
  <si>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</si>
  <si>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</si>
  <si>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</si>
  <si>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</si>
  <si>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</si>
  <si>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</si>
  <si>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</si>
  <si>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</si>
  <si>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</si>
  <si>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</si>
  <si>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</si>
  <si>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</si>
  <si>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</si>
  <si>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</si>
  <si>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</si>
  <si>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</si>
  <si>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</si>
  <si>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</si>
  <si>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</si>
  <si>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</si>
  <si>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</si>
  <si>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</si>
  <si>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</si>
  <si>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</si>
  <si>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</si>
  <si>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</si>
  <si>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</si>
  <si>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</si>
  <si>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</si>
  <si>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</si>
  <si>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</si>
  <si>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</si>
  <si>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</si>
  <si>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</si>
  <si>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</si>
  <si>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</si>
  <si>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</si>
  <si>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</si>
  <si>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</si>
  <si>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</si>
  <si>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</si>
  <si>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</si>
  <si>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</si>
  <si>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</si>
  <si>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</si>
  <si>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</si>
  <si>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</si>
  <si>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</si>
  <si>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</si>
  <si>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</si>
  <si>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</si>
  <si>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</si>
  <si>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</si>
  <si>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</si>
  <si>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</si>
  <si>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</si>
  <si>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</si>
  <si>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</si>
  <si>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</si>
  <si>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</si>
  <si>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</si>
  <si>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</si>
  <si>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</si>
  <si>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</si>
  <si>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</si>
  <si>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</si>
  <si>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</si>
  <si>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</si>
  <si>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</si>
  <si>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</si>
  <si>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</si>
  <si>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</si>
  <si>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</si>
  <si>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</si>
  <si>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</si>
  <si>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</si>
  <si>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</si>
  <si>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</si>
  <si>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</si>
  <si>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</si>
  <si>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</si>
  <si>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</si>
  <si>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</si>
  <si>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</si>
  <si>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</si>
  <si>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</si>
  <si>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</si>
  <si>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</si>
  <si>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</si>
  <si>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</si>
  <si>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</si>
  <si>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</si>
  <si>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</si>
  <si>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</si>
  <si>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</si>
  <si>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</si>
  <si>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</si>
  <si>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</si>
  <si>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</si>
  <si>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</si>
  <si>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</si>
  <si>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</si>
  <si>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</si>
  <si>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</si>
  <si>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</si>
  <si>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</si>
  <si>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</si>
  <si>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</si>
  <si>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</si>
  <si>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</si>
  <si>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</si>
  <si>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</si>
  <si>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</si>
  <si>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</si>
  <si>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</si>
  <si>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</si>
  <si>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</si>
  <si>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</si>
  <si>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</si>
  <si>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</si>
  <si>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</si>
  <si>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</si>
  <si>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</si>
  <si>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</si>
  <si>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</si>
  <si>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</si>
  <si>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</si>
  <si>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</si>
  <si>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</si>
  <si>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</si>
  <si>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</si>
  <si>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</si>
  <si>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</si>
  <si>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</si>
  <si>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</si>
  <si>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</si>
  <si>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</si>
  <si>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</si>
  <si>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</si>
  <si>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</si>
  <si>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</si>
  <si>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</si>
  <si>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</si>
  <si>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</si>
  <si>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</si>
  <si>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</si>
  <si>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</si>
  <si>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</si>
  <si>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</si>
  <si>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</si>
  <si>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</si>
  <si>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</si>
  <si>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</si>
  <si>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</si>
  <si>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</si>
  <si>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</si>
  <si>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</si>
  <si>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</si>
  <si>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</si>
  <si>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</si>
  <si>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</si>
  <si>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</si>
  <si>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</si>
  <si>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</si>
  <si>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</si>
  <si>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</si>
  <si>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</si>
  <si>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</si>
  <si>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</si>
  <si>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</si>
  <si>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</si>
  <si>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</si>
  <si>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</si>
  <si>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</si>
  <si>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</si>
  <si>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</si>
  <si>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</si>
  <si>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</si>
  <si>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</si>
  <si>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</si>
  <si>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</si>
  <si>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</si>
  <si>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</si>
  <si>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</si>
  <si>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</si>
  <si>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</si>
  <si>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</si>
  <si>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</si>
  <si>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</si>
  <si>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</si>
  <si>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</si>
  <si>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</si>
  <si>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</si>
  <si>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</si>
  <si>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</si>
  <si>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</si>
  <si>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</si>
  <si>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</si>
  <si>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</si>
  <si>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</si>
  <si>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</si>
  <si>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</si>
  <si>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</si>
  <si>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</si>
  <si>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</si>
  <si>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</si>
  <si>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</si>
  <si>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</si>
  <si>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</si>
  <si>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</si>
  <si>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</si>
  <si>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</si>
  <si>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</si>
  <si>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</si>
  <si>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</si>
  <si>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</si>
  <si>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</si>
  <si>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</si>
  <si>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</si>
  <si>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</si>
  <si>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</si>
  <si>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</si>
  <si>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</si>
  <si>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</si>
  <si>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</si>
  <si>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</si>
  <si>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</si>
  <si>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</si>
  <si>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</si>
  <si>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</si>
  <si>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</si>
  <si>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</si>
  <si>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</si>
  <si>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</si>
  <si>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</si>
  <si>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</si>
  <si>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</si>
  <si>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</si>
  <si>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</si>
  <si>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</si>
  <si>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</si>
  <si>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</si>
  <si>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</si>
  <si>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</si>
  <si>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</si>
  <si>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</si>
  <si>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</si>
  <si>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</si>
  <si>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</si>
  <si>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</si>
  <si>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</si>
  <si>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</si>
  <si>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</si>
  <si>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</si>
  <si>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</si>
  <si>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</si>
  <si>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</si>
  <si>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</si>
  <si>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</si>
  <si>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</si>
  <si>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</si>
  <si>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</si>
  <si>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</si>
  <si>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</si>
  <si>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</si>
  <si>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</si>
  <si>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</si>
  <si>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</si>
  <si>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</si>
  <si>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</si>
  <si>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</si>
  <si>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</si>
  <si>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</si>
  <si>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</si>
  <si>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</si>
  <si>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</si>
  <si>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</si>
  <si>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</si>
  <si>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</si>
  <si>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</si>
  <si>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</si>
  <si>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</si>
  <si>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</si>
  <si>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</si>
  <si>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</si>
  <si>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</si>
  <si>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</si>
  <si>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</si>
  <si>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</si>
  <si>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</si>
  <si>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</si>
  <si>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</si>
  <si>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</si>
  <si>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</si>
  <si>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</si>
  <si>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</si>
  <si>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</si>
  <si>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</si>
  <si>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</si>
  <si>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</si>
  <si>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</si>
  <si>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</si>
  <si>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</si>
  <si>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</si>
  <si>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</si>
  <si>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</si>
  <si>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</si>
  <si>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</si>
  <si>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</si>
  <si>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</si>
  <si>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</si>
  <si>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</si>
  <si>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</si>
  <si>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</si>
  <si>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</si>
  <si>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</si>
  <si>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</si>
  <si>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</si>
  <si>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</si>
  <si>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</si>
  <si>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</si>
  <si>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</si>
  <si>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</si>
  <si>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</si>
  <si>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</si>
  <si>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</si>
  <si>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</si>
  <si>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</si>
  <si>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</si>
  <si>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</si>
  <si>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</si>
  <si>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</si>
  <si>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</si>
  <si>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</si>
  <si>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</si>
  <si>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</si>
  <si>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</si>
  <si>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</si>
  <si>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</si>
  <si>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</si>
  <si>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</si>
  <si>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</si>
  <si>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</si>
  <si>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</si>
  <si>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</si>
  <si>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</si>
  <si>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</si>
  <si>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</si>
  <si>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</si>
  <si>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</si>
  <si>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</si>
  <si>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</si>
  <si>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</si>
  <si>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</si>
  <si>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</si>
  <si>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</si>
  <si>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</si>
  <si>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</si>
  <si>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</si>
  <si>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</si>
  <si>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</si>
  <si>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</si>
  <si>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</si>
  <si>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</si>
  <si>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</si>
  <si>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</si>
  <si>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</si>
  <si>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</si>
  <si>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</si>
  <si>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</si>
  <si>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</si>
  <si>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</si>
  <si>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</si>
  <si>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</si>
  <si>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</si>
  <si>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</si>
  <si>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</si>
  <si>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</si>
  <si>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</si>
  <si>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</si>
  <si>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</si>
  <si>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</si>
  <si>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</si>
  <si>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</si>
  <si>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</si>
  <si>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</si>
  <si>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</si>
  <si>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</si>
  <si>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</si>
  <si>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</si>
  <si>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</si>
  <si>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</si>
  <si>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</si>
  <si>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</si>
  <si>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</si>
  <si>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</si>
  <si>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</si>
  <si>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</si>
  <si>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</si>
  <si>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</si>
  <si>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</si>
  <si>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</si>
  <si>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</si>
  <si>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</si>
  <si>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</si>
  <si>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</si>
  <si>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</si>
  <si>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</si>
  <si>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</si>
  <si>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</si>
  <si>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</si>
  <si>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</si>
  <si>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</si>
  <si>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</si>
  <si>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</si>
  <si>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</si>
  <si>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</si>
  <si>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</si>
  <si>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</si>
  <si>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</si>
  <si>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</si>
  <si>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</si>
  <si>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</si>
  <si>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</si>
  <si>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</si>
  <si>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</si>
  <si>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</si>
  <si>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</si>
  <si>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</si>
  <si>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</si>
  <si>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</si>
  <si>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</si>
  <si>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</si>
  <si>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</si>
  <si>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</si>
  <si>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</si>
  <si>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</si>
  <si>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</si>
  <si>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</si>
  <si>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</si>
  <si>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</si>
  <si>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</si>
  <si>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</si>
  <si>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</si>
  <si>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</si>
  <si>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</si>
  <si>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</si>
  <si>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</si>
  <si>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</si>
  <si>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</si>
  <si>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</si>
  <si>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</si>
  <si>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</si>
  <si>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</si>
  <si>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</si>
  <si>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</si>
  <si>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</si>
  <si>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</si>
  <si>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</si>
  <si>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</si>
  <si>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</si>
  <si>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</si>
  <si>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</si>
  <si>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</si>
  <si>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</si>
  <si>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</si>
  <si>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</si>
  <si>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</si>
  <si>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</si>
  <si>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</si>
  <si>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</si>
  <si>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</si>
  <si>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</si>
  <si>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</si>
  <si>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</si>
  <si>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</si>
  <si>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</si>
  <si>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</si>
  <si>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</si>
  <si>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</si>
  <si>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</si>
  <si>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</si>
  <si>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</si>
  <si>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</si>
  <si>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</si>
  <si>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</si>
  <si>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</si>
  <si>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</si>
  <si>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</si>
  <si>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</si>
  <si>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</si>
  <si>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</si>
  <si>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</si>
  <si>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</si>
  <si>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</si>
  <si>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</si>
  <si>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</si>
  <si>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</si>
  <si>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</si>
  <si>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</si>
  <si>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</si>
  <si>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</si>
  <si>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</si>
  <si>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</si>
  <si>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</si>
  <si>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</si>
  <si>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</si>
  <si>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</si>
  <si>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</si>
  <si>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</si>
  <si>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</si>
  <si>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</si>
  <si>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</si>
  <si>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</si>
  <si>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</si>
  <si>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</si>
  <si>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</si>
  <si>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</si>
  <si>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</si>
  <si>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</si>
  <si>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</si>
  <si>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</si>
  <si>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</si>
  <si>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</si>
  <si>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</si>
  <si>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</si>
  <si>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</si>
  <si>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</si>
  <si>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</si>
  <si>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</si>
  <si>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</si>
  <si>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</si>
  <si>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</si>
  <si>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</si>
  <si>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</si>
  <si>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</si>
  <si>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</si>
  <si>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</si>
  <si>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</si>
  <si>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</si>
  <si>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</si>
  <si>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</si>
  <si>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</si>
  <si>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</si>
  <si>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</si>
  <si>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</si>
  <si>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</si>
  <si>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</si>
  <si>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</si>
  <si>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</si>
  <si>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</si>
  <si>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</si>
  <si>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</si>
  <si>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</si>
  <si>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</si>
  <si>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</si>
  <si>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</si>
  <si>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</si>
  <si>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</si>
  <si>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</si>
  <si>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</si>
  <si>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</si>
  <si>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</si>
  <si>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</si>
  <si>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</si>
  <si>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</si>
  <si>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</si>
  <si>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</si>
  <si>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</si>
  <si>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</si>
  <si>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</si>
  <si>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</si>
  <si>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</si>
  <si>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</si>
  <si>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</si>
  <si>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</si>
  <si>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</si>
  <si>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</si>
  <si>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</si>
  <si>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</si>
  <si>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</si>
  <si>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</si>
  <si>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</si>
  <si>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</si>
  <si>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</si>
  <si>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</si>
  <si>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</si>
  <si>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</si>
  <si>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</si>
  <si>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</si>
  <si>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</si>
  <si>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</si>
  <si>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</si>
  <si>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</si>
  <si>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</si>
  <si>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</si>
  <si>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</si>
  <si>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</si>
  <si>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</si>
  <si>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</si>
  <si>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</si>
  <si>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</si>
  <si>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</si>
  <si>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</si>
  <si>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</si>
  <si>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</si>
  <si>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</si>
  <si>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</si>
  <si>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</si>
  <si>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</si>
  <si>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</si>
  <si>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</si>
  <si>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</si>
  <si>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</si>
  <si>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</si>
  <si>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</si>
  <si>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</si>
  <si>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</si>
  <si>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</si>
  <si>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</si>
  <si>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</si>
  <si>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</si>
  <si>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</si>
  <si>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</si>
  <si>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</si>
  <si>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</si>
  <si>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</si>
  <si>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</si>
  <si>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</si>
  <si>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</si>
  <si>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</si>
  <si>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</si>
  <si>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</si>
  <si>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</si>
  <si>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</si>
  <si>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</si>
  <si>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</si>
  <si>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</si>
  <si>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</si>
  <si>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</si>
  <si>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</si>
  <si>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</si>
  <si>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</si>
  <si>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</si>
  <si>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</si>
  <si>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</si>
  <si>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</si>
  <si>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</si>
  <si>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</si>
  <si>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</si>
  <si>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</si>
  <si>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</si>
  <si>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</si>
  <si>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</si>
  <si>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</si>
  <si>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</si>
  <si>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</si>
  <si>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</si>
  <si>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</si>
  <si>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</si>
  <si>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</si>
  <si>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</si>
  <si>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</si>
  <si>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</si>
  <si>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</si>
  <si>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</si>
  <si>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</si>
  <si>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</si>
  <si>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</si>
  <si>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</si>
  <si>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</si>
  <si>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</si>
  <si>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</si>
  <si>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</si>
  <si>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</si>
  <si>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</si>
  <si>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</si>
  <si>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</si>
  <si>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</si>
  <si>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</si>
  <si>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</si>
  <si>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</si>
  <si>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</si>
  <si>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</si>
  <si>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</si>
  <si>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</si>
  <si>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</si>
  <si>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</si>
  <si>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</si>
  <si>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</si>
  <si>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</si>
  <si>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</si>
  <si>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</si>
  <si>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</si>
  <si>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</si>
  <si>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</si>
  <si>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</si>
  <si>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</si>
  <si>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</si>
  <si>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</si>
  <si>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</si>
  <si>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</si>
  <si>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</si>
  <si>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</si>
  <si>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</si>
  <si>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</si>
  <si>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</si>
  <si>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</si>
  <si>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</si>
  <si>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</si>
  <si>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</si>
  <si>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</si>
  <si>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</si>
  <si>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</si>
  <si>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</si>
  <si>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</si>
  <si>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</si>
  <si>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</si>
  <si>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</si>
  <si>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</si>
  <si>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</si>
  <si>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</si>
  <si>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</si>
  <si>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</si>
  <si>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</si>
  <si>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</si>
  <si>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</si>
  <si>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</si>
  <si>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</si>
  <si>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</si>
  <si>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</si>
  <si>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</si>
  <si>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</si>
  <si>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</si>
  <si>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</si>
  <si>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</si>
  <si>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</si>
  <si>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</si>
  <si>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</si>
  <si>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</si>
  <si>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</si>
  <si>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</si>
  <si>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</si>
  <si>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</si>
  <si>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</si>
  <si>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</si>
  <si>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</si>
  <si>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</si>
  <si>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</si>
  <si>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</si>
  <si>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</si>
  <si>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</si>
  <si>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</si>
  <si>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</si>
  <si>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</si>
  <si>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</si>
  <si>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</si>
  <si>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</si>
  <si>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</si>
  <si>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</si>
  <si>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</si>
  <si>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</si>
  <si>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</si>
  <si>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</si>
  <si>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</si>
  <si>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</si>
  <si>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</si>
  <si>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</si>
  <si>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</si>
  <si>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</si>
  <si>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</si>
  <si>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</si>
  <si>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</si>
  <si>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</si>
  <si>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</si>
  <si>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</si>
  <si>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</si>
  <si>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</si>
  <si>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</si>
  <si>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</si>
  <si>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</si>
  <si>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</si>
  <si>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</si>
  <si>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</si>
  <si>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</si>
  <si>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</si>
  <si>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</si>
  <si>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</si>
  <si>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</si>
  <si>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</si>
  <si>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</si>
  <si>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</si>
  <si>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</si>
  <si>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</si>
  <si>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</si>
  <si>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</si>
  <si>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</si>
  <si>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</si>
  <si>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</si>
  <si>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</si>
  <si>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</si>
  <si>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</si>
  <si>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</si>
  <si>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</si>
  <si>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</si>
  <si>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</si>
  <si>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</si>
  <si>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</si>
  <si>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</si>
  <si>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</si>
  <si>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</si>
  <si>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</si>
  <si>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</si>
  <si>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</si>
  <si>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</si>
  <si>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</si>
  <si>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</si>
  <si>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</si>
  <si>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</si>
  <si>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</si>
  <si>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</si>
  <si>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</si>
  <si>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</si>
  <si>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</si>
  <si>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</si>
  <si>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</si>
  <si>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</si>
  <si>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</si>
  <si>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</si>
  <si>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</si>
  <si>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</si>
  <si>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</si>
  <si>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</si>
  <si>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</si>
  <si>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</si>
  <si>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</si>
  <si>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</si>
  <si>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</si>
  <si>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</si>
  <si>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</si>
  <si>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</si>
  <si>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</si>
  <si>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</si>
  <si>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</si>
  <si>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</si>
  <si>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</si>
  <si>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</si>
  <si>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</si>
  <si>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</si>
  <si>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</si>
  <si>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</si>
  <si>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</si>
  <si>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</si>
  <si>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</si>
  <si>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</si>
  <si>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</si>
  <si>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</si>
  <si>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</si>
  <si>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</si>
  <si>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</si>
  <si>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</si>
  <si>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</si>
  <si>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</si>
  <si>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</si>
  <si>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</si>
  <si>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</si>
  <si>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</si>
  <si>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</si>
  <si>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</si>
  <si>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</si>
  <si>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</si>
  <si>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</si>
  <si>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</si>
  <si>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</si>
  <si>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</si>
  <si>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</si>
  <si>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</si>
  <si>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</si>
  <si>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</si>
  <si>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</si>
  <si>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</si>
  <si>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</si>
  <si>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</si>
  <si>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</si>
  <si>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</si>
  <si>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</si>
  <si>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</si>
  <si>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</si>
  <si>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</si>
  <si>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</si>
  <si>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</si>
  <si>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</si>
  <si>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</si>
  <si>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</si>
  <si>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</si>
  <si>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</si>
  <si>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</si>
  <si>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</si>
  <si>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</si>
  <si>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</si>
  <si>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</si>
  <si>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</si>
  <si>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</si>
  <si>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</si>
  <si>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</si>
  <si>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</si>
  <si>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</si>
  <si>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</si>
  <si>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</si>
  <si>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</si>
  <si>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</si>
  <si>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</si>
  <si>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</si>
  <si>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</si>
  <si>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</si>
  <si>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</si>
  <si>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</si>
  <si>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</si>
  <si>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</si>
  <si>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</si>
  <si>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</si>
  <si>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</si>
  <si>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</si>
  <si>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</si>
  <si>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</si>
  <si>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</si>
  <si>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</si>
  <si>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</si>
  <si>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</si>
  <si>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</si>
  <si>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</si>
  <si>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</si>
  <si>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</si>
  <si>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</si>
  <si>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</si>
  <si>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</si>
  <si>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</si>
  <si>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</si>
  <si>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</si>
  <si>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</si>
  <si>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</si>
  <si>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</si>
  <si>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</si>
  <si>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</si>
  <si>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</si>
  <si>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</si>
  <si>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</si>
  <si>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</si>
  <si>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</si>
  <si>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</si>
  <si>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</si>
  <si>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</si>
  <si>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</si>
  <si>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</si>
  <si>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</si>
  <si>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</si>
  <si>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</si>
  <si>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</si>
  <si>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</si>
  <si>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</si>
  <si>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</si>
  <si>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</si>
  <si>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</si>
  <si>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</si>
  <si>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</si>
  <si>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</si>
  <si>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</si>
  <si>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</si>
  <si>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</si>
  <si>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</si>
  <si>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</si>
  <si>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</si>
  <si>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</si>
  <si>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</si>
  <si>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</si>
  <si>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</si>
  <si>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</si>
  <si>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</si>
  <si>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</si>
  <si>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</si>
  <si>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</si>
  <si>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</si>
  <si>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</si>
  <si>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</si>
  <si>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</si>
  <si>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</si>
  <si>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</si>
  <si>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</si>
  <si>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</si>
  <si>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</si>
  <si>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</si>
  <si>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</si>
  <si>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</si>
  <si>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</si>
  <si>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</si>
  <si>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</si>
  <si>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</si>
  <si>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</si>
  <si>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</si>
  <si>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</si>
  <si>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</si>
  <si>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</si>
  <si>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</si>
  <si>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</si>
  <si>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</si>
  <si>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</si>
  <si>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</si>
  <si>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</si>
  <si>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</si>
  <si>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</si>
  <si>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</si>
  <si>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</si>
  <si>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</si>
  <si>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</si>
  <si>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</si>
  <si>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</si>
  <si>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</si>
  <si>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</si>
  <si>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</si>
  <si>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</si>
  <si>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</si>
  <si>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</si>
  <si>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</si>
  <si>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</si>
  <si>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</si>
  <si>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</si>
  <si>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</si>
  <si>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</si>
  <si>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</si>
  <si>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</si>
  <si>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</si>
  <si>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</si>
  <si>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</si>
  <si>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</si>
  <si>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</si>
  <si>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</si>
  <si>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</si>
  <si>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</si>
  <si>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</si>
  <si>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</si>
  <si>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</si>
  <si>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</si>
  <si>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</si>
  <si>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</si>
  <si>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</si>
  <si>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</si>
  <si>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</si>
  <si>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</si>
  <si>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</si>
  <si>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</si>
  <si>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</si>
  <si>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</si>
  <si>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</si>
  <si>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</si>
  <si>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</si>
  <si>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</si>
  <si>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</si>
  <si>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</si>
  <si>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</si>
  <si>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</si>
  <si>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</si>
  <si>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</si>
  <si>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</si>
  <si>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</si>
  <si>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</si>
  <si>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</si>
  <si>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</si>
  <si>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</si>
  <si>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</si>
  <si>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</si>
  <si>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</si>
  <si>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</si>
  <si>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</si>
  <si>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</si>
  <si>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</si>
  <si>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</si>
  <si>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</si>
  <si>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</si>
  <si>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</si>
  <si>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</si>
  <si>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</si>
  <si>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</si>
  <si>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</si>
  <si>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</si>
  <si>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</si>
  <si>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</si>
  <si>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</si>
  <si>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</si>
  <si>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</si>
  <si>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</si>
  <si>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</si>
  <si>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</si>
  <si>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</si>
  <si>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</si>
  <si>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</si>
  <si>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</si>
  <si>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</si>
  <si>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</si>
  <si>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</si>
  <si>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</si>
  <si>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</si>
  <si>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</si>
  <si>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</si>
  <si>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</si>
  <si>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</si>
  <si>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</si>
  <si>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</si>
  <si>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</si>
  <si>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</si>
  <si>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</si>
  <si>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</si>
  <si>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</si>
  <si>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</si>
  <si>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</si>
  <si>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</si>
  <si>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</si>
  <si>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</si>
  <si>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</si>
  <si>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</si>
  <si>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</si>
  <si>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</si>
  <si>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</si>
  <si>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</si>
  <si>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</si>
  <si>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</si>
  <si>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</si>
  <si>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</si>
  <si>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</si>
  <si>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</si>
  <si>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</si>
  <si>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</si>
  <si>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</si>
  <si>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</si>
  <si>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</si>
  <si>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</si>
  <si>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</si>
  <si>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</si>
  <si>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</si>
  <si>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</si>
  <si>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</si>
  <si>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</si>
  <si>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</si>
  <si>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</si>
  <si>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</si>
  <si>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</si>
  <si>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</si>
  <si>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</si>
  <si>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</si>
  <si>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</si>
  <si>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</si>
  <si>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</si>
  <si>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</si>
  <si>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</si>
  <si>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</si>
  <si>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</si>
  <si>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</si>
  <si>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</si>
  <si>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</si>
  <si>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</si>
  <si>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</si>
  <si>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</si>
  <si>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</si>
  <si>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</si>
  <si>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</si>
  <si>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</si>
  <si>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</si>
  <si>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</si>
  <si>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</si>
  <si>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</si>
  <si>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</si>
  <si>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</si>
  <si>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</si>
  <si>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</si>
  <si>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</si>
  <si>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</si>
  <si>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</si>
  <si>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</si>
  <si>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</si>
  <si>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</si>
  <si>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</si>
  <si>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</si>
  <si>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</si>
  <si>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</si>
  <si>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</si>
  <si>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</si>
  <si>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</si>
  <si>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</si>
  <si>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</si>
  <si>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</si>
  <si>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</si>
  <si>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</si>
  <si>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</si>
  <si>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</si>
  <si>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</si>
  <si>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</si>
  <si>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</si>
  <si>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</si>
  <si>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</si>
  <si>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</si>
  <si>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</si>
  <si>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</si>
  <si>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</si>
  <si>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</si>
  <si>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</si>
  <si>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</si>
  <si>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</si>
  <si>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</si>
  <si>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</si>
  <si>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</si>
  <si>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</si>
  <si>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</si>
  <si>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</si>
  <si>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</si>
  <si>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</si>
  <si>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</si>
  <si>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</si>
  <si>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</si>
  <si>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</si>
  <si>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</si>
  <si>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</si>
  <si>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</si>
  <si>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</si>
  <si>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</si>
  <si>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</si>
  <si>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</si>
  <si>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</si>
  <si>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</si>
  <si>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</si>
  <si>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</si>
  <si>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</si>
  <si>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</si>
  <si>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</si>
  <si>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</si>
  <si>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</si>
  <si>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</si>
  <si>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</si>
  <si>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</si>
  <si>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</si>
  <si>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</si>
  <si>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</si>
  <si>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</si>
  <si>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</si>
  <si>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</si>
  <si>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</si>
  <si>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</si>
  <si>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</si>
  <si>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</si>
  <si>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</si>
  <si>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</si>
  <si>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</si>
  <si>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</si>
  <si>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</si>
  <si>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</si>
  <si>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</si>
  <si>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</si>
  <si>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</si>
  <si>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</si>
  <si>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</si>
  <si>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</si>
  <si>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</si>
  <si>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</si>
  <si>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</si>
  <si>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</si>
  <si>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</si>
  <si>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</si>
  <si>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</si>
  <si>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</si>
  <si>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</si>
  <si>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</si>
  <si>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</si>
  <si>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</si>
  <si>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</si>
  <si>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</si>
  <si>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</si>
  <si>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</si>
  <si>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</si>
  <si>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</si>
  <si>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</si>
  <si>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</si>
  <si>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</si>
  <si>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</si>
  <si>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</si>
  <si>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</si>
  <si>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</si>
  <si>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</si>
  <si>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</si>
  <si>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</si>
  <si>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</si>
  <si>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</si>
  <si>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</si>
  <si>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</si>
  <si>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</si>
  <si>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</si>
  <si>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</si>
  <si>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</si>
  <si>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</si>
  <si>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</si>
  <si>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</si>
  <si>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</si>
  <si>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</si>
  <si>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</si>
  <si>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</si>
  <si>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</si>
  <si>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</si>
  <si>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</si>
  <si>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</si>
  <si>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</si>
  <si>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</si>
  <si>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</si>
  <si>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</si>
  <si>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</si>
  <si>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</si>
  <si>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</si>
  <si>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</si>
  <si>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</si>
  <si>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</si>
  <si>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</si>
  <si>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</si>
  <si>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</si>
  <si>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</si>
  <si>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</si>
  <si>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</si>
  <si>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</si>
  <si>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</si>
  <si>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</si>
  <si>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</si>
  <si>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</si>
  <si>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</si>
  <si>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</si>
  <si>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</si>
  <si>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</si>
  <si>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</si>
  <si>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</si>
  <si>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</si>
  <si>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</si>
  <si>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</si>
  <si>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</si>
  <si>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</si>
  <si>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</si>
  <si>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</si>
  <si>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</si>
  <si>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</si>
  <si>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</si>
  <si>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</si>
  <si>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</si>
  <si>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</si>
  <si>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</si>
  <si>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</si>
  <si>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</si>
  <si>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</si>
  <si>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</si>
  <si>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</si>
  <si>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</si>
  <si>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</si>
  <si>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</si>
  <si>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</si>
  <si>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</si>
  <si>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</si>
  <si>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</si>
  <si>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</si>
  <si>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</si>
  <si>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</si>
  <si>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</si>
  <si>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</si>
  <si>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</si>
  <si>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</si>
  <si>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</si>
  <si>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</si>
  <si>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</si>
  <si>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</si>
  <si>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</si>
  <si>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</si>
  <si>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</si>
  <si>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</si>
  <si>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</si>
  <si>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</si>
  <si>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</si>
  <si>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</si>
  <si>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</si>
  <si>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</si>
  <si>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</si>
  <si>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</si>
  <si>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</si>
  <si>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</si>
  <si>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</si>
  <si>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</si>
  <si>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</si>
  <si>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</si>
  <si>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</si>
  <si>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</si>
  <si>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</si>
  <si>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</si>
  <si>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</si>
  <si>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</si>
  <si>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</si>
  <si>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</si>
  <si>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</si>
  <si>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</si>
  <si>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</si>
  <si>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</si>
  <si>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</si>
  <si>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</si>
  <si>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</si>
  <si>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</si>
  <si>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</si>
  <si>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</si>
  <si>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</si>
  <si>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</si>
  <si>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</si>
  <si>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</si>
  <si>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</si>
  <si>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</si>
  <si>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</si>
  <si>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</si>
  <si>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</si>
  <si>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</si>
  <si>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</si>
  <si>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</si>
  <si>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</si>
  <si>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</si>
  <si>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</si>
  <si>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</si>
  <si>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</si>
  <si>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</si>
  <si>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</si>
  <si>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</si>
  <si>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</si>
  <si>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</si>
  <si>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</si>
  <si>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</si>
  <si>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</si>
  <si>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</si>
  <si>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</si>
  <si>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</si>
  <si>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</si>
  <si>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</si>
  <si>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</si>
  <si>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</si>
  <si>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</si>
  <si>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</si>
  <si>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</si>
  <si>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</si>
  <si>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</si>
  <si>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</si>
  <si>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</si>
  <si>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</si>
  <si>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</si>
  <si>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</si>
  <si>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</si>
  <si>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</si>
  <si>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</si>
  <si>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</si>
  <si>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</si>
  <si>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</si>
  <si>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</si>
  <si>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</si>
  <si>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</si>
  <si>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</si>
  <si>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</si>
  <si>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</si>
  <si>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</si>
  <si>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</si>
  <si>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</si>
  <si>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</si>
  <si>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</si>
  <si>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</si>
  <si>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</si>
  <si>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</si>
  <si>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</si>
  <si>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</si>
  <si>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</si>
  <si>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</si>
  <si>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</si>
  <si>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</si>
  <si>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</si>
  <si>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</si>
  <si>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</si>
  <si>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</si>
  <si>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</si>
  <si>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</si>
  <si>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</si>
  <si>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</si>
  <si>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</si>
  <si>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</si>
  <si>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</si>
  <si>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</si>
  <si>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</si>
  <si>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</si>
  <si>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</si>
  <si>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</si>
  <si>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</si>
  <si>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</si>
  <si>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</si>
  <si>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</si>
  <si>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</si>
  <si>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</si>
  <si>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</si>
  <si>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</si>
  <si>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</si>
  <si>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</si>
  <si>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</si>
  <si>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</si>
  <si>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</si>
  <si>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</si>
  <si>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</si>
  <si>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</si>
  <si>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</si>
  <si>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</si>
  <si>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</si>
  <si>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</si>
  <si>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</si>
  <si>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</si>
  <si>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</si>
  <si>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</si>
  <si>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</si>
  <si>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</si>
  <si>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</si>
  <si>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</si>
  <si>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</si>
  <si>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</si>
  <si>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</si>
  <si>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</si>
  <si>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</si>
  <si>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</si>
  <si>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</si>
  <si>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</si>
  <si>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</si>
  <si>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</si>
  <si>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</si>
  <si>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</si>
  <si>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</si>
  <si>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</si>
  <si>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</si>
  <si>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</si>
  <si>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</si>
  <si>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</si>
  <si>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</si>
  <si>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</si>
  <si>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</si>
  <si>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</si>
  <si>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</si>
  <si>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</si>
  <si>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</si>
  <si>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</si>
  <si>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</si>
  <si>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</si>
  <si>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</si>
  <si>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</si>
  <si>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</si>
  <si>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</si>
  <si>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</si>
  <si>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</si>
  <si>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</si>
  <si>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</si>
  <si>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</si>
  <si>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</si>
  <si>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</si>
  <si>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</si>
  <si>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</si>
  <si>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</si>
  <si>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</si>
  <si>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</si>
  <si>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</si>
  <si>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</si>
  <si>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</si>
  <si>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</si>
  <si>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</si>
  <si>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</si>
  <si>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</si>
  <si>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</si>
  <si>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</si>
  <si>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</si>
  <si>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</si>
  <si>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</si>
  <si>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</si>
  <si>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</si>
  <si>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</si>
  <si>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</si>
  <si>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</si>
  <si>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</si>
  <si>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</si>
  <si>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</si>
  <si>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</si>
  <si>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</si>
  <si>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</si>
  <si>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</si>
  <si>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</si>
  <si>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</si>
  <si>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</si>
  <si>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</si>
  <si>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</si>
  <si>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</si>
  <si>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</si>
  <si>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</si>
  <si>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</si>
  <si>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</si>
  <si>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</si>
  <si>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</si>
  <si>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</si>
  <si>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</si>
  <si>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</si>
  <si>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</si>
  <si>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</si>
  <si>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</si>
  <si>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</si>
  <si>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</si>
  <si>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</si>
  <si>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</si>
  <si>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</si>
  <si>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</si>
  <si>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</si>
  <si>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</si>
  <si>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</si>
  <si>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</si>
  <si>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</si>
  <si>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</si>
  <si>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</si>
  <si>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</si>
  <si>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</si>
  <si>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</si>
  <si>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</si>
  <si>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</si>
  <si>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</si>
  <si>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</si>
  <si>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</si>
  <si>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</si>
  <si>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</si>
  <si>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</si>
  <si>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</si>
  <si>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</si>
  <si>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</si>
  <si>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</si>
  <si>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</si>
  <si>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</si>
  <si>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</si>
  <si>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</si>
  <si>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</si>
  <si>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</si>
  <si>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</si>
  <si>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</si>
  <si>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</si>
  <si>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</si>
  <si>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</si>
  <si>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</si>
  <si>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</si>
  <si>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</si>
  <si>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</si>
  <si>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</si>
  <si>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</si>
  <si>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</si>
  <si>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</si>
  <si>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</si>
  <si>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</si>
  <si>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</si>
  <si>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</si>
  <si>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</si>
  <si>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</si>
  <si>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</si>
  <si>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</si>
  <si>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</si>
  <si>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</si>
  <si>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</si>
  <si>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</si>
  <si>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</si>
  <si>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</si>
  <si>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</si>
  <si>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</si>
  <si>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</si>
  <si>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</si>
  <si>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</si>
  <si>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</si>
  <si>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</si>
  <si>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</si>
  <si>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</si>
  <si>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</si>
  <si>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</si>
  <si>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</si>
  <si>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</si>
  <si>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</si>
  <si>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</si>
  <si>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</si>
  <si>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</si>
  <si>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</si>
  <si>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</si>
  <si>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</si>
  <si>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</si>
  <si>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</si>
  <si>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</si>
  <si>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</si>
  <si>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</si>
  <si>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</si>
  <si>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</si>
  <si>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</si>
  <si>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</si>
  <si>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</si>
  <si>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</si>
  <si>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</si>
  <si>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</si>
  <si>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</si>
  <si>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</si>
  <si>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</si>
  <si>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</si>
  <si>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</si>
  <si>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</si>
  <si>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</si>
  <si>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</si>
  <si>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</si>
  <si>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</si>
  <si>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</si>
  <si>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</si>
  <si>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</si>
  <si>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</si>
  <si>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</si>
  <si>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</si>
  <si>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</si>
  <si>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</si>
  <si>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</si>
  <si>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</si>
  <si>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</si>
  <si>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</si>
  <si>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</si>
  <si>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</si>
  <si>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</si>
  <si>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</si>
  <si>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</si>
  <si>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</si>
  <si>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</si>
  <si>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</si>
  <si>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</si>
  <si>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</si>
  <si>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</si>
  <si>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</si>
  <si>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</si>
  <si>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</si>
  <si>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</si>
  <si>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</si>
  <si>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</si>
  <si>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</si>
  <si>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</si>
  <si>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</si>
  <si>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</si>
  <si>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</si>
  <si>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</si>
  <si>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</si>
  <si>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</si>
  <si>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</si>
  <si>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</si>
  <si>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</si>
  <si>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</si>
  <si>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</si>
  <si>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</si>
  <si>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</si>
  <si>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</si>
  <si>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</si>
  <si>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</si>
  <si>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</si>
  <si>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</si>
  <si>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</si>
  <si>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</si>
  <si>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</si>
  <si>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</si>
  <si>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</si>
  <si>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</si>
  <si>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</si>
  <si>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</si>
  <si>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</si>
  <si>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</si>
  <si>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</si>
  <si>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</si>
  <si>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</si>
  <si>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</si>
  <si>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</si>
  <si>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</si>
  <si>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</si>
  <si>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</si>
  <si>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</si>
  <si>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</si>
  <si>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</si>
  <si>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</si>
  <si>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</si>
  <si>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</si>
  <si>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</si>
  <si>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</si>
  <si>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</si>
  <si>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</si>
  <si>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</si>
  <si>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</si>
  <si>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</si>
  <si>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</si>
  <si>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</si>
  <si>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</si>
  <si>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</si>
  <si>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</si>
  <si>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</si>
  <si>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</si>
  <si>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</si>
  <si>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</si>
  <si>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</si>
  <si>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</si>
  <si>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</si>
  <si>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</si>
  <si>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</si>
  <si>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</si>
  <si>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</si>
  <si>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</si>
  <si>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</si>
  <si>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</si>
  <si>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</si>
  <si>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</si>
  <si>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</si>
  <si>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</si>
  <si>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</si>
  <si>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</si>
  <si>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</si>
  <si>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</si>
  <si>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</si>
  <si>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</si>
  <si>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</si>
  <si>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</si>
  <si>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</si>
  <si>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</si>
  <si>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</si>
  <si>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</si>
  <si>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</si>
  <si>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</si>
  <si>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</si>
  <si>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</si>
  <si>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</si>
  <si>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</si>
  <si>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</si>
  <si>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</si>
  <si>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</si>
  <si>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</si>
  <si>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</si>
  <si>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</si>
  <si>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</si>
  <si>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</si>
  <si>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</si>
  <si>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</si>
  <si>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</si>
  <si>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</si>
  <si>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</si>
  <si>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</si>
  <si>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</si>
  <si>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</si>
  <si>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</si>
  <si>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</si>
  <si>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</si>
  <si>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</si>
  <si>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</si>
  <si>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</si>
  <si>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</si>
  <si>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</si>
  <si>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</si>
  <si>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</si>
  <si>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</si>
  <si>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</si>
  <si>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</si>
  <si>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</si>
  <si>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</si>
  <si>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</si>
  <si>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</si>
  <si>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</si>
  <si>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</si>
  <si>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</si>
  <si>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</si>
  <si>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</si>
  <si>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</si>
  <si>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</si>
  <si>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</si>
  <si>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</si>
  <si>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</si>
  <si>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</si>
  <si>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</si>
  <si>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</si>
  <si>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</si>
  <si>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</si>
  <si>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</si>
  <si>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</si>
  <si>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</si>
  <si>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</si>
  <si>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</si>
  <si>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</si>
  <si>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</si>
  <si>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</si>
  <si>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</si>
  <si>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</si>
  <si>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</si>
  <si>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</si>
  <si>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</si>
  <si>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</si>
  <si>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</si>
  <si>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</si>
  <si>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</si>
  <si>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</si>
  <si>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</si>
  <si>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</si>
  <si>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</si>
  <si>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</si>
  <si>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</si>
  <si>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</si>
  <si>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</si>
  <si>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</si>
  <si>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</si>
  <si>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</si>
  <si>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</si>
  <si>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</si>
  <si>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</si>
  <si>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</si>
  <si>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</si>
  <si>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</si>
  <si>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</si>
  <si>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</si>
  <si>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</si>
  <si>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</si>
  <si>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</si>
  <si>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</si>
  <si>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</si>
  <si>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</si>
  <si>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</si>
  <si>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</si>
  <si>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</si>
  <si>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</si>
  <si>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</si>
  <si>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</si>
  <si>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</si>
  <si>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</si>
  <si>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</si>
  <si>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</si>
  <si>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</si>
  <si>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</si>
  <si>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</si>
  <si>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</si>
  <si>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</si>
  <si>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</si>
  <si>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</si>
  <si>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</si>
  <si>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</si>
  <si>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</si>
  <si>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</si>
  <si>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</si>
  <si>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</si>
  <si>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</si>
  <si>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</si>
  <si>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</si>
  <si>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</si>
  <si>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</si>
  <si>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</si>
  <si>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</si>
  <si>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</si>
  <si>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</si>
  <si>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</si>
  <si>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</si>
  <si>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</si>
  <si>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</si>
  <si>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</si>
  <si>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</si>
  <si>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</si>
  <si>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</si>
  <si>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</si>
  <si>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</si>
  <si>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</si>
  <si>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</si>
  <si>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</si>
  <si>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</si>
  <si>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</si>
  <si>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</si>
  <si>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</si>
  <si>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</si>
  <si>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</si>
  <si>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</si>
  <si>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</si>
  <si>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</si>
  <si>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</si>
  <si>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</si>
  <si>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</si>
  <si>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</si>
  <si>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</si>
  <si>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</si>
  <si>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</si>
  <si>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</si>
  <si>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</si>
  <si>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</si>
  <si>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</si>
  <si>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</si>
  <si>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</si>
  <si>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</si>
  <si>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</si>
  <si>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</si>
  <si>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</si>
  <si>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</si>
  <si>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</si>
  <si>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</si>
  <si>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</si>
  <si>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</si>
  <si>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</si>
  <si>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</si>
  <si>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</si>
  <si>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</si>
  <si>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</si>
  <si>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</si>
  <si>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</si>
  <si>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</si>
  <si>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</si>
  <si>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</si>
  <si>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</si>
  <si>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</si>
  <si>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</si>
  <si>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</si>
  <si>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</si>
  <si>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</si>
  <si>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</si>
  <si>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</si>
  <si>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</si>
  <si>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</si>
  <si>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</si>
  <si>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</si>
  <si>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</si>
  <si>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</si>
  <si>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</si>
  <si>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</si>
  <si>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</si>
  <si>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</si>
  <si>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</si>
  <si>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</si>
  <si>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</si>
  <si>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</si>
  <si>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</si>
  <si>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</si>
  <si>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</si>
  <si>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</si>
  <si>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</si>
  <si>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</si>
  <si>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</si>
  <si>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</si>
  <si>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</si>
  <si>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</si>
  <si>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</si>
  <si>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</si>
  <si>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</si>
  <si>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</si>
  <si>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</si>
  <si>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</si>
  <si>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</si>
  <si>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</si>
  <si>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</si>
  <si>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</si>
  <si>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</si>
  <si>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</si>
  <si>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</si>
  <si>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</si>
  <si>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</si>
  <si>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</si>
  <si>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</si>
  <si>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</si>
  <si>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</si>
  <si>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</si>
  <si>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</si>
  <si>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</si>
  <si>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</si>
  <si>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</si>
  <si>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</si>
  <si>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</si>
  <si>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</si>
  <si>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</si>
  <si>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</si>
  <si>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</si>
  <si>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</si>
  <si>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</si>
  <si>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</si>
  <si>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</si>
  <si>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</si>
  <si>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</si>
  <si>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</si>
  <si>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</si>
  <si>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</si>
  <si>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</si>
  <si>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</si>
  <si>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</si>
  <si>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</si>
  <si>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</si>
  <si>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</si>
  <si>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</si>
  <si>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</si>
  <si>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</si>
  <si>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</si>
  <si>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</si>
  <si>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</si>
  <si>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</si>
  <si>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</si>
  <si>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</si>
  <si>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</si>
  <si>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</si>
  <si>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</si>
  <si>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</si>
  <si>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</si>
  <si>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</si>
  <si>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</si>
  <si>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</si>
  <si>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</si>
  <si>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</si>
  <si>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</si>
  <si>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</si>
  <si>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</si>
  <si>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</si>
  <si>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</si>
  <si>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</si>
  <si>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</si>
  <si>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</si>
  <si>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</si>
  <si>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</si>
  <si>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</si>
  <si>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</si>
  <si>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</si>
  <si>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</si>
  <si>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</si>
  <si>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</si>
  <si>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</si>
  <si>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</si>
  <si>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</si>
  <si>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</si>
  <si>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</si>
  <si>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</si>
  <si>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</si>
  <si>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</si>
  <si>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</si>
  <si>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</si>
  <si>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</si>
  <si>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</si>
  <si>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</si>
  <si>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</si>
  <si>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</si>
  <si>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</si>
  <si>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</si>
  <si>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</si>
  <si>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</si>
  <si>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</si>
  <si>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</si>
  <si>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</si>
  <si>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</si>
  <si>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</si>
  <si>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</si>
  <si>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</si>
  <si>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</si>
  <si>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</si>
  <si>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</si>
  <si>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</si>
  <si>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</si>
  <si>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</si>
  <si>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</si>
  <si>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</si>
  <si>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</si>
  <si>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</si>
  <si>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</si>
  <si>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</si>
  <si>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</si>
  <si>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</si>
  <si>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</si>
  <si>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</si>
  <si>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</si>
  <si>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</si>
  <si>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</si>
  <si>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</si>
  <si>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</si>
  <si>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</si>
  <si>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</si>
  <si>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</si>
  <si>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</si>
  <si>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</si>
  <si>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</si>
  <si>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</si>
  <si>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</si>
  <si>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</si>
  <si>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</si>
  <si>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</si>
  <si>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</si>
  <si>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</si>
  <si>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</si>
  <si>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</si>
  <si>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</si>
  <si>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</si>
  <si>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</si>
  <si>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</si>
  <si>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</si>
  <si>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</si>
  <si>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</si>
  <si>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</si>
  <si>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</si>
  <si>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</si>
  <si>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</si>
  <si>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</si>
  <si>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</si>
  <si>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</si>
  <si>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</si>
  <si>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</si>
  <si>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</si>
  <si>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</si>
  <si>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</si>
  <si>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</si>
  <si>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</si>
  <si>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</si>
  <si>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</si>
  <si>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</si>
  <si>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</si>
  <si>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</si>
  <si>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</si>
  <si>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</si>
  <si>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</si>
  <si>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</si>
  <si>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</si>
  <si>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</si>
  <si>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</si>
  <si>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</si>
  <si>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</si>
  <si>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</si>
  <si>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</si>
  <si>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</si>
  <si>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</si>
  <si>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</si>
  <si>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</si>
  <si>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</si>
  <si>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</si>
  <si>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</si>
  <si>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</si>
  <si>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</si>
  <si>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</si>
  <si>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</si>
  <si>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</si>
  <si>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</si>
  <si>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</si>
  <si>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</si>
  <si>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</si>
  <si>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</si>
  <si>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</si>
  <si>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</si>
  <si>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</si>
  <si>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</si>
  <si>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</si>
  <si>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</si>
  <si>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</si>
  <si>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</si>
  <si>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</si>
  <si>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</si>
  <si>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</si>
  <si>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</si>
  <si>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</si>
  <si>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</si>
  <si>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</si>
  <si>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</si>
  <si>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</si>
  <si>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</si>
  <si>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</si>
  <si>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</si>
  <si>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</si>
  <si>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</si>
  <si>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</si>
  <si>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</si>
  <si>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</si>
  <si>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</si>
  <si>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</si>
  <si>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</si>
  <si>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</si>
  <si>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</si>
  <si>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</si>
  <si>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</si>
  <si>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</si>
  <si>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</si>
  <si>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</si>
  <si>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</si>
  <si>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</si>
  <si>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</si>
  <si>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</si>
  <si>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</si>
  <si>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</si>
  <si>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</si>
  <si>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</si>
  <si>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</si>
  <si>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</si>
  <si>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</si>
  <si>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</si>
  <si>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</si>
  <si>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</si>
  <si>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</si>
  <si>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</si>
  <si>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</si>
  <si>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</si>
  <si>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</si>
  <si>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</si>
  <si>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</si>
  <si>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</si>
  <si>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</si>
  <si>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</si>
  <si>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</si>
  <si>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</si>
  <si>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</si>
  <si>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</si>
  <si>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</si>
  <si>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</si>
  <si>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</si>
  <si>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</si>
  <si>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</si>
  <si>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</si>
  <si>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</si>
  <si>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</si>
  <si>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</si>
  <si>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</si>
  <si>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</si>
  <si>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</si>
  <si>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</si>
  <si>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</si>
  <si>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</si>
  <si>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</si>
  <si>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</si>
  <si>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</si>
  <si>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</si>
  <si>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</si>
  <si>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</si>
  <si>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</si>
  <si>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</si>
  <si>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</si>
  <si>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</si>
  <si>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</si>
  <si>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</si>
  <si>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</si>
  <si>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</si>
  <si>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</si>
  <si>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</si>
  <si>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</si>
  <si>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</si>
  <si>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</si>
  <si>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</si>
  <si>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</si>
  <si>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</si>
  <si>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</si>
  <si>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</si>
  <si>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</si>
  <si>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</si>
  <si>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</si>
  <si>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</si>
  <si>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</si>
  <si>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</si>
  <si>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</si>
  <si>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</si>
  <si>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</si>
  <si>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</si>
  <si>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</si>
  <si>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</si>
  <si>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</si>
  <si>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</si>
  <si>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</si>
  <si>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</si>
  <si>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</si>
  <si>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</si>
  <si>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</si>
  <si>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</si>
  <si>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</si>
  <si>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</si>
  <si>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</si>
  <si>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</si>
  <si>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</si>
  <si>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</si>
  <si>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</si>
  <si>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</si>
  <si>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</si>
  <si>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</si>
  <si>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</si>
  <si>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</si>
  <si>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</si>
  <si>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</si>
  <si>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</si>
  <si>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</si>
  <si>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</si>
  <si>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</si>
  <si>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</si>
  <si>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</si>
  <si>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</si>
  <si>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</si>
  <si>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</si>
  <si>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</si>
  <si>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</si>
  <si>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</si>
  <si>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</si>
  <si>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</si>
  <si>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</si>
  <si>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</si>
  <si>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</si>
  <si>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</si>
  <si>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</si>
  <si>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</si>
  <si>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</si>
  <si>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</si>
  <si>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</si>
  <si>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</si>
  <si>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</si>
  <si>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</si>
  <si>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</si>
  <si>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</si>
  <si>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</si>
  <si>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</si>
  <si>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</si>
  <si>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</si>
  <si>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</si>
  <si>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</si>
  <si>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</si>
  <si>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</si>
  <si>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</si>
  <si>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</si>
  <si>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</si>
  <si>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</si>
  <si>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</si>
  <si>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</si>
  <si>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</si>
  <si>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</si>
  <si>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</si>
  <si>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</si>
  <si>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</si>
  <si>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</si>
  <si>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</si>
  <si>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</si>
  <si>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</si>
  <si>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</si>
  <si>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</si>
  <si>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</si>
  <si>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</si>
  <si>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</si>
  <si>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</si>
  <si>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</si>
  <si>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</si>
  <si>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</si>
  <si>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</si>
  <si>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</si>
  <si>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</si>
  <si>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</si>
  <si>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</si>
  <si>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</si>
  <si>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</si>
  <si>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</si>
  <si>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</si>
  <si>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</si>
  <si>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</si>
  <si>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</si>
  <si>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</si>
  <si>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</si>
  <si>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</si>
  <si>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</si>
  <si>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</si>
  <si>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</si>
  <si>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</si>
  <si>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</si>
  <si>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</si>
  <si>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</si>
  <si>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</si>
  <si>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</si>
  <si>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</si>
  <si>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</si>
  <si>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</si>
  <si>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</si>
  <si>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</si>
  <si>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</si>
  <si>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</si>
  <si>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</si>
  <si>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</si>
  <si>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</si>
  <si>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</si>
  <si>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</si>
  <si>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</si>
  <si>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</si>
  <si>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</si>
  <si>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</si>
  <si>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</si>
  <si>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</si>
  <si>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</si>
  <si>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</si>
  <si>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</si>
  <si>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</si>
  <si>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</si>
  <si>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</si>
  <si>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</si>
  <si>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</si>
  <si>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</si>
  <si>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</si>
  <si>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</si>
  <si>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</si>
  <si>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</si>
  <si>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</si>
  <si>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</si>
  <si>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</si>
  <si>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</si>
  <si>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</si>
  <si>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</si>
  <si>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</si>
  <si>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</si>
  <si>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</si>
  <si>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</si>
  <si>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</si>
  <si>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</si>
  <si>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</si>
  <si>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</si>
  <si>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</si>
  <si>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</si>
  <si>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</si>
  <si>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</si>
  <si>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</si>
  <si>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</si>
  <si>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</si>
  <si>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</si>
  <si>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</si>
  <si>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</si>
  <si>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</si>
  <si>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</si>
  <si>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</si>
  <si>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</si>
  <si>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</si>
  <si>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</si>
  <si>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</si>
  <si>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</si>
  <si>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</si>
  <si>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</si>
  <si>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</si>
  <si>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</si>
  <si>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</si>
  <si>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</si>
  <si>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</si>
  <si>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</si>
  <si>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</si>
  <si>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</si>
  <si>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</si>
  <si>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</si>
  <si>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</si>
  <si>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</si>
  <si>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</si>
  <si>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</si>
  <si>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</si>
  <si>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</si>
  <si>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</si>
  <si>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</si>
  <si>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</si>
  <si>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</si>
  <si>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</si>
  <si>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</si>
  <si>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</si>
  <si>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</si>
  <si>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</si>
  <si>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</si>
  <si>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</si>
  <si>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</si>
  <si>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</si>
  <si>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</si>
  <si>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</si>
  <si>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</si>
  <si>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</si>
  <si>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</si>
  <si>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</si>
  <si>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</si>
  <si>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</si>
  <si>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</si>
  <si>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</si>
  <si>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</si>
  <si>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</si>
  <si>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</si>
  <si>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</si>
  <si>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</si>
  <si>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</si>
  <si>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</si>
  <si>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</si>
  <si>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</si>
  <si>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</si>
  <si>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</si>
  <si>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</si>
  <si>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</si>
  <si>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</si>
  <si>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</si>
  <si>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</si>
  <si>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</si>
  <si>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</si>
  <si>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</si>
  <si>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</si>
  <si>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</si>
  <si>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</si>
  <si>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</si>
  <si>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</si>
  <si>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</si>
  <si>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</si>
  <si>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</si>
  <si>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</si>
  <si>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</si>
  <si>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</si>
  <si>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</si>
  <si>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</si>
  <si>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</si>
  <si>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</si>
  <si>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</si>
  <si>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</si>
  <si>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</si>
  <si>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</si>
  <si>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</si>
  <si>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</si>
  <si>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</si>
  <si>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</si>
  <si>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</si>
  <si>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</si>
  <si>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</si>
  <si>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</si>
  <si>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</si>
  <si>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</si>
  <si>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</si>
  <si>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</si>
  <si>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</si>
  <si>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</si>
  <si>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</si>
  <si>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</si>
  <si>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</si>
  <si>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</si>
  <si>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</si>
  <si>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</si>
  <si>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</si>
  <si>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</si>
  <si>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</si>
  <si>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</si>
  <si>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</si>
  <si>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</si>
  <si>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</si>
  <si>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</si>
  <si>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</si>
  <si>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</si>
  <si>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</si>
  <si>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</si>
  <si>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</si>
  <si>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</si>
  <si>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</si>
  <si>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</si>
  <si>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</si>
  <si>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</si>
  <si>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</si>
  <si>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</si>
  <si>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</si>
  <si>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</si>
  <si>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</si>
  <si>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</si>
  <si>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</si>
  <si>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</si>
  <si>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</si>
  <si>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</si>
  <si>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</si>
  <si>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</si>
  <si>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</si>
  <si>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</si>
  <si>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</si>
  <si>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</si>
  <si>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</si>
  <si>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</si>
  <si>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</si>
  <si>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</si>
  <si>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</si>
  <si>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</si>
  <si>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</si>
  <si>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</si>
  <si>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</si>
  <si>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</si>
  <si>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</si>
  <si>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</si>
  <si>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</si>
  <si>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</si>
  <si>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</si>
  <si>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</si>
  <si>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</si>
  <si>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</si>
  <si>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</si>
  <si>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</si>
  <si>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</si>
  <si>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</si>
  <si>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</si>
  <si>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</si>
  <si>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</si>
  <si>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</si>
  <si>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</si>
  <si>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</si>
  <si>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</si>
  <si>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</si>
  <si>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</si>
  <si>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</si>
  <si>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</si>
  <si>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</si>
  <si>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</si>
  <si>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</si>
  <si>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</si>
  <si>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</si>
  <si>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</si>
  <si>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</si>
  <si>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</si>
  <si>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</si>
  <si>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</si>
  <si>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</si>
  <si>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</si>
  <si>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</si>
  <si>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</si>
  <si>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</si>
  <si>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</si>
  <si>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</si>
  <si>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</si>
  <si>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</si>
  <si>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</si>
  <si>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</si>
  <si>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</si>
  <si>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</si>
  <si>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</si>
  <si>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</si>
  <si>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</si>
  <si>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</si>
  <si>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</si>
  <si>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</si>
  <si>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</si>
  <si>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</si>
  <si>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</si>
  <si>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</si>
  <si>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</si>
  <si>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</si>
  <si>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</si>
  <si>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</si>
  <si>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</si>
  <si>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</si>
  <si>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</si>
  <si>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</si>
  <si>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</si>
  <si>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</si>
  <si>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</si>
  <si>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</si>
  <si>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</si>
  <si>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</si>
  <si>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</si>
  <si>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</si>
  <si>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</si>
  <si>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</si>
  <si>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</si>
  <si>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</si>
  <si>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</si>
  <si>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</si>
  <si>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</si>
  <si>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</si>
  <si>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</si>
  <si>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</si>
  <si>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</si>
  <si>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</si>
  <si>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</si>
  <si>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</si>
  <si>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</si>
  <si>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</si>
  <si>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</si>
  <si>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</si>
  <si>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</si>
  <si>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</si>
  <si>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</si>
  <si>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</si>
  <si>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</si>
  <si>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</si>
  <si>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</si>
  <si>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</si>
  <si>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</si>
  <si>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</si>
  <si>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</si>
  <si>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</si>
  <si>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</si>
  <si>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</si>
  <si>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</si>
  <si>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</si>
  <si>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</si>
  <si>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</si>
  <si>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</si>
  <si>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</si>
  <si>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</si>
  <si>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</si>
  <si>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</si>
  <si>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</si>
  <si>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</si>
  <si>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</si>
  <si>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</si>
  <si>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</si>
  <si>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</si>
  <si>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</si>
  <si>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</si>
  <si>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</si>
  <si>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</si>
  <si>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</si>
  <si>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</si>
  <si>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</si>
  <si>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</si>
  <si>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</si>
  <si>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</si>
  <si>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</si>
  <si>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</si>
  <si>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</si>
  <si>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</si>
  <si>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</si>
  <si>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</si>
  <si>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</si>
  <si>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</si>
  <si>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</si>
  <si>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</si>
  <si>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</si>
  <si>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</si>
  <si>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</si>
  <si>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</si>
  <si>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</si>
  <si>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</si>
  <si>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</si>
  <si>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</si>
  <si>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</si>
  <si>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</si>
  <si>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</si>
  <si>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</si>
  <si>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</si>
  <si>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</si>
  <si>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</si>
  <si>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</si>
  <si>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</si>
  <si>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</si>
  <si>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</si>
  <si>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</si>
  <si>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</si>
  <si>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</si>
  <si>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</si>
  <si>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</si>
  <si>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</si>
  <si>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</si>
  <si>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</si>
  <si>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</si>
  <si>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</si>
  <si>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</si>
  <si>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</si>
  <si>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</si>
  <si>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</si>
  <si>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</si>
  <si>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</si>
  <si>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</si>
  <si>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</si>
  <si>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</si>
  <si>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</si>
  <si>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</si>
  <si>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</si>
  <si>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</si>
  <si>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</si>
  <si>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</si>
  <si>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</si>
  <si>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</si>
  <si>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</si>
  <si>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</si>
  <si>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</si>
  <si>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</si>
  <si>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</si>
  <si>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</si>
  <si>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</si>
  <si>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</si>
  <si>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</si>
  <si>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</si>
  <si>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</si>
  <si>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</si>
  <si>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</si>
  <si>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</si>
  <si>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</si>
  <si>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</si>
  <si>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</si>
  <si>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</si>
  <si>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</si>
  <si>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</si>
  <si>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</si>
  <si>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</si>
  <si>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</si>
  <si>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</si>
  <si>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</si>
  <si>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</si>
  <si>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</si>
  <si>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</si>
  <si>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</si>
  <si>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</si>
  <si>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</si>
  <si>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</si>
  <si>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</si>
  <si>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</si>
  <si>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</si>
  <si>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</si>
  <si>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</si>
  <si>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</si>
  <si>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</si>
  <si>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</si>
  <si>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</si>
  <si>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</si>
  <si>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</si>
  <si>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</si>
  <si>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</si>
  <si>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</si>
  <si>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</si>
  <si>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</si>
  <si>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</si>
  <si>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</si>
  <si>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</si>
  <si>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</si>
  <si>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</si>
  <si>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</si>
  <si>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</si>
  <si>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</si>
  <si>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</si>
  <si>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</si>
  <si>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</si>
  <si>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</si>
  <si>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</si>
  <si>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</si>
  <si>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</si>
  <si>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</si>
  <si>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</si>
  <si>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</si>
  <si>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</si>
  <si>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</si>
  <si>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</si>
  <si>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</si>
  <si>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</si>
  <si>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</si>
  <si>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</si>
  <si>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</si>
  <si>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</si>
  <si>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</si>
  <si>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</si>
  <si>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</si>
  <si>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</si>
  <si>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</si>
  <si>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</si>
  <si>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</si>
  <si>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</si>
  <si>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</si>
  <si>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</si>
  <si>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</si>
  <si>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</si>
  <si>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</si>
  <si>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</si>
  <si>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</si>
  <si>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</si>
  <si>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</si>
  <si>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</si>
  <si>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</si>
  <si>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</si>
  <si>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</si>
  <si>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</si>
  <si>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</si>
  <si>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</si>
  <si>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</si>
  <si>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</si>
  <si>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</si>
  <si>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</si>
  <si>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</si>
  <si>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</si>
  <si>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</si>
  <si>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</si>
  <si>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</si>
  <si>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</si>
  <si>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</si>
  <si>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</si>
  <si>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</si>
  <si>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</si>
  <si>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</si>
  <si>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</si>
  <si>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</si>
  <si>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</si>
  <si>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</si>
  <si>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</si>
  <si>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</si>
  <si>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</si>
  <si>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</si>
  <si>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</si>
  <si>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</si>
  <si>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</si>
  <si>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</si>
  <si>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</si>
  <si>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</si>
  <si>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</si>
  <si>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</si>
  <si>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</si>
  <si>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</si>
  <si>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</si>
  <si>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</si>
  <si>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</si>
  <si>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</si>
  <si>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</si>
  <si>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</si>
  <si>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</si>
  <si>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</si>
  <si>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</si>
  <si>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</si>
  <si>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</si>
  <si>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</si>
  <si>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</si>
  <si>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</si>
  <si>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</si>
  <si>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</si>
  <si>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</si>
  <si>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</si>
  <si>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</si>
  <si>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</si>
  <si>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</si>
  <si>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</si>
  <si>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</si>
  <si>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</si>
  <si>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</si>
  <si>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</si>
  <si>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</si>
  <si>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</si>
  <si>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</si>
  <si>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</si>
  <si>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</si>
  <si>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</si>
  <si>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</si>
  <si>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</si>
  <si>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</si>
  <si>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</si>
  <si>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</si>
  <si>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</si>
  <si>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</si>
  <si>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</si>
  <si>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</si>
  <si>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</si>
  <si>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</si>
  <si>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</si>
  <si>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</si>
  <si>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</si>
  <si>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</si>
  <si>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</si>
  <si>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</si>
  <si>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</si>
  <si>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</si>
  <si>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</si>
  <si>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</si>
  <si>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</si>
  <si>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</si>
  <si>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</si>
  <si>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</si>
  <si>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</si>
  <si>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</si>
  <si>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</si>
  <si>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</si>
  <si>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</si>
  <si>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</si>
  <si>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</si>
  <si>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</si>
  <si>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</si>
  <si>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</si>
  <si>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</si>
  <si>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</si>
  <si>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</si>
  <si>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</si>
  <si>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</si>
  <si>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</si>
  <si>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</si>
  <si>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</si>
  <si>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</si>
  <si>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</si>
  <si>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</si>
  <si>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</si>
  <si>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</si>
  <si>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</si>
  <si>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</si>
  <si>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</si>
  <si>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</si>
  <si>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</si>
  <si>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</si>
  <si>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</si>
  <si>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</si>
  <si>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</si>
  <si>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</si>
  <si>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</si>
  <si>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</si>
  <si>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</si>
  <si>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</si>
  <si>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</si>
  <si>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</si>
  <si>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</si>
  <si>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</si>
  <si>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</si>
  <si>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</si>
  <si>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</si>
  <si>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</si>
  <si>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</si>
  <si>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</si>
  <si>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</si>
  <si>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</si>
  <si>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</si>
  <si>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</si>
  <si>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</si>
  <si>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</si>
  <si>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</si>
  <si>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</si>
  <si>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</si>
  <si>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</si>
  <si>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</si>
  <si>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</si>
  <si>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</si>
  <si>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</si>
  <si>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</si>
  <si>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</si>
  <si>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</si>
  <si>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</si>
  <si>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</si>
  <si>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</si>
  <si>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</si>
  <si>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</si>
  <si>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</si>
  <si>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</si>
  <si>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</si>
  <si>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</si>
  <si>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</si>
  <si>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</si>
  <si>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</si>
  <si>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</si>
  <si>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</si>
  <si>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</si>
  <si>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</si>
  <si>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</si>
  <si>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</si>
  <si>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</si>
  <si>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</si>
  <si>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</si>
  <si>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</si>
  <si>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</si>
  <si>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</si>
  <si>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</si>
  <si>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</si>
  <si>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</si>
  <si>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</si>
  <si>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</si>
  <si>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</si>
  <si>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</si>
  <si>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</si>
  <si>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</si>
  <si>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</si>
  <si>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</si>
  <si>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</si>
  <si>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</si>
  <si>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</si>
  <si>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</si>
  <si>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</si>
  <si>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</si>
  <si>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</si>
  <si>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</si>
  <si>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</si>
  <si>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</si>
  <si>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</si>
  <si>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</si>
  <si>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</si>
  <si>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</si>
  <si>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</si>
  <si>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</si>
  <si>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</si>
  <si>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</si>
  <si>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</si>
  <si>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</si>
  <si>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</si>
  <si>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</si>
  <si>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</si>
  <si>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</si>
  <si>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</si>
  <si>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</si>
  <si>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</si>
  <si>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</si>
  <si>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</si>
  <si>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</si>
  <si>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</si>
  <si>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</si>
  <si>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</si>
  <si>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</si>
  <si>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</si>
  <si>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</si>
  <si>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</si>
  <si>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</si>
  <si>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</si>
  <si>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</si>
  <si>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</si>
  <si>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</si>
  <si>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</si>
  <si>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</si>
  <si>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</si>
  <si>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</si>
  <si>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</si>
  <si>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</si>
  <si>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</si>
  <si>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</si>
  <si>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</si>
  <si>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</si>
  <si>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</si>
  <si>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</si>
  <si>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</si>
  <si>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</si>
  <si>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</si>
  <si>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</si>
  <si>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</si>
  <si>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</si>
  <si>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</si>
  <si>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</si>
  <si>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</si>
  <si>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</si>
  <si>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</si>
  <si>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</si>
  <si>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</si>
  <si>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</si>
  <si>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</si>
  <si>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</si>
  <si>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</si>
  <si>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</si>
  <si>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</si>
  <si>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</si>
  <si>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</si>
  <si>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</si>
  <si>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</si>
  <si>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</si>
  <si>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</si>
  <si>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</si>
  <si>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</si>
  <si>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</si>
  <si>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</si>
  <si>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</si>
  <si>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</si>
  <si>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</si>
  <si>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</si>
  <si>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</si>
  <si>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</si>
  <si>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</si>
  <si>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</si>
  <si>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</si>
  <si>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</si>
  <si>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</si>
  <si>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</si>
  <si>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</si>
  <si>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</si>
  <si>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</si>
  <si>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</si>
  <si>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</si>
  <si>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</si>
  <si>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</si>
  <si>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</si>
  <si>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</si>
  <si>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</si>
  <si>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</si>
  <si>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</si>
  <si>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</si>
  <si>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</si>
  <si>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</si>
  <si>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</si>
  <si>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</si>
  <si>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</si>
  <si>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</si>
  <si>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</si>
  <si>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</si>
  <si>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</si>
  <si>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</si>
  <si>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</si>
  <si>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</si>
  <si>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</si>
  <si>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</si>
  <si>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</si>
  <si>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</si>
  <si>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</si>
  <si>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</si>
  <si>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</si>
  <si>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</si>
  <si>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</si>
  <si>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</si>
  <si>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</si>
  <si>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</si>
  <si>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</si>
  <si>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</si>
  <si>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</si>
  <si>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</si>
  <si>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</si>
  <si>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</si>
  <si>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</si>
  <si>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</si>
  <si>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</si>
  <si>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</si>
  <si>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</si>
  <si>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</si>
  <si>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</si>
  <si>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</si>
  <si>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</si>
  <si>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</si>
  <si>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</si>
  <si>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</si>
  <si>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</si>
  <si>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</si>
  <si>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</si>
  <si>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</si>
  <si>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</si>
  <si>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</si>
  <si>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</si>
  <si>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</si>
  <si>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</si>
  <si>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</si>
  <si>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</si>
  <si>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</si>
  <si>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</si>
  <si>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</si>
  <si>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</si>
  <si>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</si>
  <si>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</si>
  <si>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</si>
  <si>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</si>
  <si>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</si>
  <si>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</si>
  <si>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</si>
  <si>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</si>
  <si>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</si>
  <si>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</si>
  <si>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</si>
  <si>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</si>
  <si>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</si>
  <si>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</si>
  <si>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</si>
  <si>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</si>
  <si>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</si>
  <si>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</si>
  <si>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</si>
  <si>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</si>
  <si>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</si>
  <si>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</si>
  <si>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</si>
  <si>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</si>
  <si>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</si>
  <si>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</si>
  <si>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</si>
  <si>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</si>
  <si>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</si>
  <si>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</si>
  <si>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</si>
  <si>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</si>
  <si>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</si>
  <si>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</si>
  <si>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</si>
  <si>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</si>
  <si>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</si>
  <si>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</si>
  <si>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</si>
  <si>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</si>
  <si>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</si>
  <si>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</si>
  <si>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</si>
  <si>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</si>
  <si>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</si>
  <si>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</si>
  <si>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</si>
  <si>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</si>
  <si>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</si>
  <si>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</si>
  <si>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</si>
  <si>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</si>
  <si>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</si>
  <si>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</si>
  <si>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</si>
  <si>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</si>
  <si>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</si>
  <si>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</si>
  <si>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</si>
  <si>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</si>
  <si>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</si>
  <si>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</si>
  <si>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</si>
  <si>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</si>
  <si>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</si>
  <si>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</si>
  <si>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</si>
  <si>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</si>
  <si>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</si>
  <si>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</si>
  <si>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</si>
  <si>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</si>
  <si>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</si>
  <si>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</si>
  <si>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</si>
  <si>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</si>
  <si>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</si>
  <si>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</si>
  <si>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</si>
  <si>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</si>
  <si>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</si>
  <si>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</si>
  <si>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</si>
  <si>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</si>
  <si>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</si>
  <si>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</si>
  <si>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</si>
  <si>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</si>
  <si>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</si>
  <si>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</si>
  <si>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</si>
  <si>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</si>
  <si>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</si>
  <si>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</si>
  <si>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</si>
  <si>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</si>
  <si>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</si>
  <si>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</si>
  <si>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</si>
  <si>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</si>
  <si>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</si>
  <si>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</si>
  <si>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</si>
  <si>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</si>
  <si>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</si>
  <si>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</si>
  <si>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</si>
  <si>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</si>
  <si>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</si>
  <si>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</si>
  <si>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</si>
  <si>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</si>
  <si>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</si>
  <si>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</si>
  <si>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</si>
  <si>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</si>
  <si>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</si>
  <si>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</si>
  <si>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</si>
  <si>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</si>
  <si>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</si>
  <si>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</si>
  <si>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</si>
  <si>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</si>
  <si>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</si>
  <si>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</si>
  <si>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</si>
  <si>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</si>
  <si>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</si>
  <si>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</si>
  <si>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</si>
  <si>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</si>
  <si>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</si>
  <si>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</si>
  <si>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</si>
  <si>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</si>
  <si>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</si>
  <si>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</si>
  <si>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</si>
  <si>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</si>
  <si>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</si>
  <si>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</si>
  <si>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</si>
  <si>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</si>
  <si>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</si>
  <si>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</si>
  <si>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</si>
  <si>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</si>
  <si>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</si>
  <si>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</si>
  <si>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</si>
  <si>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</si>
  <si>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</si>
  <si>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</si>
  <si>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</si>
  <si>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</si>
  <si>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</si>
  <si>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</si>
  <si>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</si>
  <si>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</si>
  <si>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</si>
  <si>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</si>
  <si>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</si>
  <si>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</si>
  <si>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</si>
  <si>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</si>
  <si>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</si>
  <si>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</si>
  <si>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</si>
  <si>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</si>
  <si>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</si>
  <si>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</si>
  <si>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</si>
  <si>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</si>
  <si>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</si>
  <si>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</si>
  <si>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</si>
  <si>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</si>
  <si>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</si>
  <si>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</si>
  <si>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</si>
  <si>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</si>
  <si>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</si>
  <si>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</si>
  <si>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</si>
  <si>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</si>
  <si>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</si>
  <si>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</si>
  <si>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</si>
  <si>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</si>
  <si>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</si>
  <si>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</si>
  <si>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</si>
  <si>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</si>
  <si>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</si>
  <si>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</si>
  <si>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</si>
  <si>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</si>
  <si>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</si>
  <si>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</si>
  <si>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</si>
  <si>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</si>
  <si>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</si>
  <si>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</si>
  <si>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</si>
  <si>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</si>
  <si>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</si>
  <si>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</si>
  <si>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</si>
  <si>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</si>
  <si>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</si>
  <si>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</si>
  <si>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</si>
  <si>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</si>
  <si>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</si>
  <si>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</si>
  <si>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</si>
  <si>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</si>
  <si>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</si>
  <si>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</si>
  <si>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</si>
  <si>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</si>
  <si>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</si>
  <si>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</si>
  <si>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</si>
  <si>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</si>
  <si>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</si>
  <si>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</si>
  <si>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</si>
  <si>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</si>
  <si>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</si>
  <si>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</si>
  <si>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</si>
  <si>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</si>
  <si>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</si>
  <si>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</si>
  <si>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</si>
  <si>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</si>
  <si>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</si>
  <si>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</si>
  <si>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</si>
  <si>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</si>
  <si>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</si>
  <si>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</si>
  <si>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</si>
  <si>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</si>
  <si>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</si>
  <si>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</si>
  <si>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</si>
  <si>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</si>
  <si>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</si>
  <si>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</si>
  <si>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</si>
  <si>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</si>
  <si>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</si>
  <si>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</si>
  <si>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</si>
  <si>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</si>
  <si>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</si>
  <si>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</si>
  <si>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</si>
  <si>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</si>
  <si>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</si>
  <si>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</si>
  <si>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</si>
  <si>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</si>
  <si>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</si>
  <si>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</si>
  <si>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</si>
  <si>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</si>
  <si>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</si>
  <si>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</si>
  <si>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</si>
  <si>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</si>
  <si>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</si>
  <si>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</si>
  <si>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</si>
  <si>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</si>
  <si>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</si>
  <si>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</si>
  <si>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</si>
  <si>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</si>
  <si>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</si>
  <si>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</si>
  <si>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</si>
  <si>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</si>
  <si>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</si>
  <si>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</si>
  <si>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</si>
  <si>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</si>
  <si>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</si>
  <si>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</si>
  <si>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</si>
  <si>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</si>
  <si>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</si>
  <si>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</si>
  <si>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</si>
  <si>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</si>
  <si>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</si>
  <si>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</si>
  <si>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</si>
  <si>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</si>
  <si>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</si>
  <si>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</si>
  <si>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</si>
  <si>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</si>
  <si>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</si>
  <si>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</si>
  <si>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</si>
  <si>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</si>
  <si>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</si>
  <si>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</si>
  <si>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</si>
  <si>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</si>
  <si>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</si>
  <si>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</si>
  <si>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</si>
  <si>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</si>
  <si>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</si>
  <si>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</si>
  <si>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</si>
  <si>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</si>
  <si>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</si>
  <si>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</si>
  <si>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</si>
  <si>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</si>
  <si>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</si>
  <si>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</si>
  <si>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</si>
  <si>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</si>
  <si>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</si>
  <si>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</si>
  <si>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</si>
  <si>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</si>
  <si>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</si>
  <si>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</si>
  <si>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</si>
  <si>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</si>
  <si>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</si>
  <si>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</si>
  <si>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</si>
  <si>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</si>
  <si>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</si>
  <si>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</si>
  <si>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</si>
  <si>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</si>
  <si>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</si>
  <si>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</si>
  <si>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</si>
  <si>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</si>
  <si>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</si>
  <si>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</si>
  <si>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</si>
  <si>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</si>
  <si>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</si>
  <si>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</si>
  <si>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</si>
  <si>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</si>
  <si>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</si>
  <si>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</si>
  <si>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</si>
  <si>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</si>
  <si>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</si>
  <si>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</si>
  <si>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</si>
  <si>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</si>
  <si>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</si>
  <si>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</si>
  <si>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</si>
  <si>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</si>
  <si>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</si>
  <si>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</si>
  <si>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</si>
  <si>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</si>
  <si>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</si>
  <si>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</si>
  <si>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</si>
  <si>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</si>
  <si>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</si>
  <si>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</si>
  <si>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</si>
  <si>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</si>
  <si>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</si>
  <si>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</si>
  <si>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</si>
  <si>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</si>
  <si>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</si>
  <si>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</si>
  <si>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</si>
  <si>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</si>
  <si>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</si>
  <si>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</si>
  <si>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</si>
  <si>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</si>
  <si>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</si>
  <si>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</si>
  <si>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</si>
  <si>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</si>
  <si>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</si>
  <si>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</si>
  <si>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</si>
  <si>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</si>
  <si>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</si>
  <si>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</si>
  <si>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</si>
  <si>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</si>
  <si>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</si>
  <si>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</si>
  <si>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</si>
  <si>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</si>
  <si>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</si>
  <si>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</si>
  <si>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</si>
  <si>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</si>
  <si>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</si>
  <si>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</si>
  <si>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</si>
  <si>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</si>
  <si>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</si>
  <si>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</si>
  <si>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</si>
  <si>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</si>
  <si>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</si>
  <si>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</si>
  <si>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</si>
  <si>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</si>
  <si>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</si>
  <si>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</si>
  <si>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</si>
  <si>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</si>
  <si>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</si>
  <si>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</si>
  <si>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</si>
  <si>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</si>
  <si>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</si>
  <si>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</si>
  <si>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</si>
  <si>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</si>
  <si>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</si>
  <si>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</si>
  <si>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</si>
  <si>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</si>
  <si>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</si>
  <si>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</si>
  <si>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</si>
  <si>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</si>
  <si>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</si>
  <si>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</si>
  <si>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</si>
  <si>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</si>
  <si>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</si>
  <si>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</si>
  <si>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</si>
  <si>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</si>
  <si>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</si>
  <si>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</si>
  <si>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</si>
  <si>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</si>
  <si>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</si>
  <si>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</si>
  <si>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</si>
  <si>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</si>
  <si>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</si>
  <si>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</si>
  <si>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</si>
  <si>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</si>
  <si>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</si>
  <si>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</si>
  <si>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</si>
  <si>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</si>
  <si>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</si>
  <si>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</si>
  <si>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</si>
  <si>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</si>
  <si>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</si>
  <si>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</si>
  <si>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</si>
  <si>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</si>
  <si>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</si>
  <si>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</si>
  <si>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</si>
  <si>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</si>
  <si>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</si>
  <si>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</si>
  <si>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</si>
  <si>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</si>
  <si>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</si>
  <si>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</si>
  <si>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</si>
  <si>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</si>
  <si>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</si>
  <si>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</si>
  <si>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</si>
  <si>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</si>
  <si>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</si>
  <si>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</si>
  <si>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</si>
  <si>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</si>
  <si>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</si>
  <si>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</si>
  <si>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</si>
  <si>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</si>
  <si>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</si>
  <si>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</si>
  <si>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</si>
  <si>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</si>
  <si>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</si>
  <si>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</si>
  <si>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</si>
  <si>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</si>
  <si>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</si>
  <si>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</si>
  <si>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</si>
  <si>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</si>
  <si>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</si>
  <si>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</si>
  <si>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</si>
  <si>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</si>
  <si>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</si>
  <si>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</si>
  <si>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</si>
  <si>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</si>
  <si>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</si>
  <si>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</si>
  <si>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</si>
  <si>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</si>
  <si>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</si>
  <si>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</si>
  <si>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</si>
  <si>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</si>
  <si>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</si>
  <si>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</si>
  <si>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</si>
  <si>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</si>
  <si>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</si>
  <si>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</si>
  <si>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</si>
  <si>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</si>
  <si>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</si>
  <si>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</si>
  <si>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</si>
  <si>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</si>
  <si>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</si>
  <si>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</si>
  <si>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</si>
  <si>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</si>
  <si>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</si>
  <si>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</si>
  <si>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</si>
  <si>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</si>
  <si>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</si>
  <si>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</si>
  <si>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</si>
  <si>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</si>
  <si>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</si>
  <si>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</si>
  <si>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</si>
  <si>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</si>
  <si>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</si>
  <si>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</si>
  <si>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</si>
  <si>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</si>
  <si>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</si>
  <si>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</si>
  <si>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</si>
  <si>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</si>
  <si>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</si>
  <si>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</si>
  <si>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</si>
  <si>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</si>
  <si>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</si>
  <si>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</si>
  <si>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</si>
  <si>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</si>
  <si>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</si>
  <si>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</si>
  <si>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</si>
  <si>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</si>
  <si>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</si>
  <si>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</si>
  <si>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</si>
  <si>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</si>
  <si>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</si>
  <si>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</si>
  <si>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</si>
  <si>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</si>
  <si>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</si>
  <si>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</si>
  <si>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</si>
  <si>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</si>
  <si>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</si>
  <si>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</si>
  <si>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</si>
  <si>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</si>
  <si>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</si>
  <si>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</si>
  <si>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</si>
  <si>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</si>
  <si>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</si>
  <si>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</si>
  <si>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</si>
  <si>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</si>
  <si>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</si>
  <si>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</si>
  <si>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</si>
  <si>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</si>
  <si>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</si>
  <si>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</si>
  <si>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</si>
  <si>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</si>
  <si>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</si>
  <si>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</si>
  <si>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</si>
  <si>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</si>
  <si>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</si>
  <si>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</si>
  <si>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</si>
  <si>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</si>
  <si>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</si>
  <si>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</si>
  <si>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</si>
  <si>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</si>
  <si>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</si>
  <si>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</si>
  <si>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</si>
  <si>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</si>
  <si>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</si>
  <si>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</si>
  <si>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</si>
  <si>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</si>
  <si>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</si>
  <si>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</si>
  <si>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</si>
  <si>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</si>
  <si>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</si>
  <si>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</si>
  <si>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</si>
  <si>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</si>
  <si>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</si>
  <si>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</si>
  <si>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</si>
  <si>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</si>
  <si>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</si>
  <si>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</si>
  <si>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</si>
  <si>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</si>
  <si>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</si>
  <si>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</si>
  <si>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</si>
  <si>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</si>
  <si>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</si>
  <si>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</si>
  <si>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</si>
  <si>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</si>
  <si>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</si>
  <si>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</si>
  <si>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</si>
  <si>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</si>
  <si>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</si>
  <si>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</si>
  <si>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</si>
  <si>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</si>
  <si>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</si>
  <si>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</si>
  <si>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</si>
  <si>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</si>
  <si>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</si>
  <si>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</si>
  <si>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</si>
  <si>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</si>
  <si>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</si>
  <si>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</si>
  <si>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</si>
  <si>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</si>
  <si>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</si>
  <si>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</si>
  <si>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</si>
  <si>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</si>
  <si>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</si>
  <si>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</si>
  <si>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</si>
  <si>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</si>
  <si>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</si>
  <si>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</si>
  <si>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</si>
  <si>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</si>
  <si>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</si>
  <si>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</si>
  <si>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</si>
  <si>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</si>
  <si>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</si>
  <si>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</si>
  <si>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</si>
  <si>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</si>
  <si>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</si>
  <si>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</si>
  <si>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</si>
  <si>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</si>
  <si>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</si>
  <si>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</si>
  <si>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</si>
  <si>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</si>
  <si>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</si>
  <si>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</si>
  <si>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</si>
  <si>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</si>
  <si>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</si>
  <si>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</si>
  <si>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</si>
  <si>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</si>
  <si>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</si>
  <si>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</si>
  <si>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</si>
  <si>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</si>
  <si>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</si>
  <si>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</si>
  <si>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</si>
  <si>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</si>
  <si>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</si>
  <si>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</si>
  <si>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</si>
  <si>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</si>
  <si>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</si>
  <si>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</si>
  <si>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</si>
  <si>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</si>
  <si>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</si>
  <si>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</si>
  <si>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</si>
  <si>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</si>
  <si>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</si>
  <si>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</si>
  <si>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</si>
  <si>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</si>
  <si>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</si>
  <si>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</si>
  <si>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</si>
  <si>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</si>
  <si>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</si>
  <si>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</si>
  <si>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</si>
  <si>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</si>
  <si>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</si>
  <si>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</si>
  <si>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</si>
  <si>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</si>
  <si>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</si>
  <si>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</si>
  <si>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</si>
  <si>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</si>
  <si>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</si>
  <si>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</si>
  <si>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</si>
  <si>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</si>
  <si>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</si>
  <si>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</si>
  <si>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</si>
  <si>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</si>
  <si>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</si>
  <si>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</si>
  <si>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</si>
  <si>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</si>
  <si>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</si>
  <si>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</si>
  <si>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</si>
  <si>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</si>
  <si>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</si>
  <si>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</si>
  <si>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</si>
  <si>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</si>
  <si>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</si>
  <si>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</si>
  <si>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</si>
  <si>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</si>
  <si>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</si>
  <si>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</si>
  <si>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</si>
  <si>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</si>
  <si>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</si>
  <si>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</si>
  <si>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</si>
  <si>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</si>
  <si>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</si>
  <si>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</si>
  <si>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</si>
  <si>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</si>
  <si>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</si>
  <si>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</si>
  <si>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</si>
  <si>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</si>
  <si>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</si>
  <si>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</si>
  <si>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</si>
  <si>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</si>
  <si>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</si>
  <si>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</si>
  <si>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</si>
  <si>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</si>
  <si>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</si>
  <si>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</si>
  <si>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</si>
  <si>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</si>
  <si>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</si>
  <si>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</si>
  <si>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</si>
  <si>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</si>
  <si>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</si>
  <si>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</si>
  <si>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</si>
  <si>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</si>
  <si>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</si>
  <si>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</si>
  <si>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</si>
  <si>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</si>
  <si>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</si>
  <si>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</si>
  <si>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</si>
  <si>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</si>
  <si>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</si>
  <si>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</si>
  <si>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</si>
  <si>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</si>
  <si>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</si>
  <si>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</si>
  <si>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</si>
  <si>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</si>
  <si>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</si>
  <si>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</si>
  <si>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</si>
  <si>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</si>
  <si>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</si>
  <si>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</si>
  <si>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</si>
  <si>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</si>
  <si>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</si>
  <si>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</si>
  <si>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</si>
  <si>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</si>
  <si>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</si>
  <si>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</si>
  <si>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</si>
  <si>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</si>
  <si>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</si>
  <si>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</si>
  <si>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</si>
  <si>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</si>
  <si>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</si>
  <si>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</si>
  <si>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</si>
  <si>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</si>
  <si>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</si>
  <si>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</si>
  <si>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</si>
  <si>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</si>
  <si>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</si>
  <si>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</si>
  <si>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</si>
  <si>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</si>
  <si>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</si>
  <si>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</si>
  <si>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</si>
  <si>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</si>
  <si>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</si>
  <si>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</si>
  <si>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</si>
  <si>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</si>
  <si>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</si>
  <si>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</si>
  <si>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</si>
  <si>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</si>
  <si>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</si>
  <si>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</si>
  <si>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</si>
  <si>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</si>
  <si>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</si>
  <si>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</si>
  <si>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</si>
  <si>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</si>
  <si>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</si>
  <si>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</si>
  <si>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</si>
  <si>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</si>
  <si>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</si>
  <si>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</si>
  <si>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</si>
  <si>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</si>
  <si>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</si>
  <si>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</si>
  <si>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</si>
  <si>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</si>
  <si>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</si>
  <si>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</si>
  <si>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</si>
  <si>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</si>
  <si>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</si>
  <si>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</si>
  <si>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</si>
  <si>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</si>
  <si>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</si>
  <si>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</si>
  <si>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</si>
  <si>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</si>
  <si>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</si>
  <si>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</si>
  <si>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</si>
  <si>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</si>
  <si>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</si>
  <si>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</si>
  <si>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</si>
  <si>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</si>
  <si>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</si>
  <si>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</si>
  <si>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</si>
  <si>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</si>
  <si>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</si>
  <si>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</si>
  <si>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</si>
  <si>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</si>
  <si>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</si>
  <si>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</si>
  <si>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</si>
  <si>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</si>
  <si>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</si>
  <si>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</si>
  <si>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</si>
  <si>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</si>
  <si>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</si>
  <si>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</si>
  <si>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</si>
  <si>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</si>
  <si>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</si>
  <si>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</si>
  <si>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</si>
  <si>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</si>
  <si>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</si>
  <si>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</si>
  <si>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</si>
  <si>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</si>
  <si>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</si>
  <si>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</si>
  <si>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</si>
  <si>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</si>
  <si>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</si>
  <si>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</si>
  <si>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</si>
  <si>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</si>
  <si>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</si>
  <si>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</si>
  <si>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</si>
  <si>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</si>
  <si>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</si>
  <si>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</si>
  <si>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</si>
  <si>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</si>
  <si>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</si>
  <si>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</si>
  <si>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</si>
  <si>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</si>
  <si>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</si>
  <si>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</si>
  <si>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</si>
  <si>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</si>
  <si>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</si>
  <si>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</si>
  <si>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</si>
  <si>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</si>
  <si>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</si>
  <si>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</si>
  <si>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</si>
  <si>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</si>
  <si>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</si>
  <si>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</si>
  <si>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</si>
  <si>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</si>
  <si>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</si>
  <si>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</si>
  <si>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</si>
  <si>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</si>
  <si>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</si>
  <si>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</si>
  <si>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</si>
  <si>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</si>
  <si>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</si>
  <si>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</si>
  <si>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</si>
  <si>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</si>
  <si>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</si>
  <si>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</si>
  <si>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</si>
  <si>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</si>
  <si>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</si>
  <si>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</si>
  <si>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</si>
  <si>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</si>
  <si>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</si>
  <si>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</si>
  <si>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</si>
  <si>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</si>
  <si>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</si>
  <si>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</si>
  <si>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</si>
  <si>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</si>
  <si>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</si>
  <si>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</si>
  <si>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</si>
  <si>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</si>
  <si>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</si>
  <si>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</si>
  <si>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</si>
  <si>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</si>
  <si>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</si>
  <si>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</si>
  <si>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</si>
  <si>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</si>
  <si>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</si>
  <si>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</si>
  <si>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</si>
  <si>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</si>
  <si>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</si>
  <si>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</si>
  <si>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</si>
  <si>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</si>
  <si>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</si>
  <si>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</si>
  <si>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</si>
  <si>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</si>
  <si>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</si>
  <si>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</si>
  <si>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</si>
  <si>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</si>
  <si>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</si>
  <si>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</si>
  <si>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</si>
  <si>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</si>
  <si>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</si>
  <si>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</si>
  <si>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</si>
  <si>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</si>
  <si>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</si>
  <si>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</si>
  <si>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</si>
  <si>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</si>
  <si>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</si>
  <si>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</si>
  <si>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</si>
  <si>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</si>
  <si>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</si>
  <si>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</si>
  <si>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</si>
  <si>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</si>
  <si>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</si>
  <si>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</si>
  <si>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</si>
  <si>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</si>
  <si>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</si>
  <si>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</si>
  <si>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</si>
  <si>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</si>
  <si>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</si>
  <si>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</si>
  <si>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</si>
  <si>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</si>
  <si>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</si>
  <si>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</si>
  <si>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</si>
  <si>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</si>
  <si>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</si>
  <si>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</si>
  <si>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</si>
  <si>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</si>
  <si>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</si>
  <si>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</si>
  <si>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</si>
  <si>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</si>
  <si>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</si>
  <si>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</si>
  <si>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</si>
  <si>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</si>
  <si>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</si>
  <si>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</si>
  <si>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</si>
  <si>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</si>
  <si>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</si>
  <si>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</si>
  <si>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</si>
  <si>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</si>
  <si>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</si>
  <si>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</si>
  <si>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</si>
  <si>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</si>
  <si>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</si>
  <si>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</si>
  <si>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</si>
  <si>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</si>
  <si>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</si>
  <si>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</si>
  <si>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</si>
  <si>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</si>
  <si>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</si>
  <si>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</si>
  <si>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</si>
  <si>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</si>
  <si>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</si>
  <si>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</si>
  <si>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</si>
  <si>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</si>
  <si>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</si>
  <si>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</si>
  <si>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</si>
  <si>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</si>
  <si>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</si>
  <si>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</si>
  <si>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</si>
  <si>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</si>
  <si>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</si>
  <si>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</si>
  <si>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</si>
  <si>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</si>
  <si>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</si>
  <si>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</si>
  <si>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</si>
  <si>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</si>
  <si>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</si>
  <si>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</si>
  <si>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</si>
  <si>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</si>
  <si>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</si>
  <si>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</si>
  <si>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</si>
  <si>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</si>
  <si>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</si>
  <si>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</si>
  <si>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</si>
  <si>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</si>
  <si>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</si>
  <si>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</si>
  <si>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</si>
  <si>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</si>
  <si>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</si>
  <si>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</si>
  <si>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</si>
  <si>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</si>
  <si>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</si>
  <si>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</si>
  <si>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</si>
  <si>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</si>
  <si>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</si>
  <si>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</si>
  <si>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</si>
  <si>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</si>
  <si>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</si>
  <si>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</si>
  <si>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</si>
  <si>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</si>
  <si>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</si>
  <si>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</si>
  <si>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</si>
  <si>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</si>
  <si>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</si>
  <si>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</si>
  <si>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</si>
  <si>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</si>
  <si>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</si>
  <si>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</si>
  <si>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</si>
  <si>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</si>
  <si>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</si>
  <si>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</si>
  <si>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</si>
  <si>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</si>
  <si>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</si>
  <si>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</si>
  <si>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</si>
  <si>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</si>
  <si>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</si>
  <si>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</si>
  <si>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</si>
  <si>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</si>
  <si>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</si>
  <si>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</si>
  <si>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</si>
  <si>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</si>
  <si>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</si>
  <si>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</si>
  <si>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</si>
  <si>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</si>
  <si>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</si>
  <si>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</si>
  <si>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</si>
  <si>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</si>
  <si>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</si>
  <si>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</si>
  <si>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</si>
  <si>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</si>
  <si>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</si>
  <si>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</si>
  <si>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</si>
  <si>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</si>
  <si>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</si>
  <si>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</si>
  <si>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</si>
  <si>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</si>
  <si>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</si>
  <si>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</si>
  <si>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</si>
  <si>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</si>
  <si>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</si>
  <si>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</si>
  <si>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</si>
  <si>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</si>
  <si>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</si>
  <si>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</si>
  <si>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</si>
  <si>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</si>
  <si>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</si>
  <si>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</si>
  <si>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</si>
  <si>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</si>
  <si>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</si>
  <si>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</si>
  <si>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</si>
  <si>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</si>
  <si>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</si>
  <si>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</si>
  <si>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</si>
  <si>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</si>
  <si>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</si>
  <si>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</si>
  <si>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</si>
  <si>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</si>
  <si>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</si>
  <si>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</si>
  <si>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</si>
  <si>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</si>
  <si>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</si>
  <si>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</si>
  <si>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</si>
  <si>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</si>
  <si>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</si>
  <si>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</si>
  <si>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</si>
  <si>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</si>
  <si>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</si>
  <si>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</si>
  <si>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</si>
  <si>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</si>
  <si>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</si>
  <si>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</si>
  <si>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</si>
  <si>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</si>
  <si>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</si>
  <si>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</si>
  <si>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</si>
  <si>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</si>
  <si>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</si>
  <si>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</si>
  <si>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</si>
  <si>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</si>
  <si>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</si>
  <si>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</si>
  <si>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</si>
  <si>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</si>
  <si>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</si>
  <si>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</si>
  <si>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</si>
  <si>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</si>
  <si>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</si>
  <si>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</si>
  <si>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</si>
  <si>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</si>
  <si>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</si>
  <si>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</si>
  <si>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</si>
  <si>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</si>
  <si>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</si>
  <si>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</si>
  <si>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</si>
  <si>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</si>
  <si>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</si>
  <si>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</si>
  <si>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</si>
  <si>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</si>
  <si>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</si>
  <si>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</si>
  <si>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</si>
  <si>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</si>
  <si>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</si>
  <si>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</si>
  <si>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</si>
  <si>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</si>
  <si>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</si>
  <si>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</si>
  <si>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</si>
  <si>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</si>
  <si>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</si>
  <si>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</si>
  <si>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</si>
  <si>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</si>
  <si>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</si>
  <si>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</si>
  <si>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</si>
  <si>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</si>
  <si>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</si>
  <si>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</si>
  <si>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</si>
  <si>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</si>
  <si>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</si>
  <si>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</si>
  <si>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</si>
  <si>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</si>
  <si>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</si>
  <si>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</si>
  <si>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</si>
  <si>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</si>
  <si>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</si>
  <si>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</si>
  <si>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</si>
  <si>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</si>
  <si>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</si>
  <si>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</si>
  <si>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</si>
  <si>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</si>
  <si>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</si>
  <si>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</si>
  <si>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</si>
  <si>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</si>
  <si>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</si>
  <si>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</si>
  <si>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</si>
  <si>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</si>
  <si>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</si>
  <si>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</si>
  <si>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</si>
  <si>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</si>
  <si>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</si>
  <si>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</si>
  <si>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</si>
  <si>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</si>
  <si>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</si>
  <si>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</si>
  <si>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</si>
  <si>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</si>
  <si>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</si>
  <si>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</si>
  <si>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</si>
  <si>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</si>
  <si>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</si>
  <si>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</si>
  <si>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</si>
  <si>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</si>
  <si>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</si>
  <si>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</si>
  <si>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</si>
  <si>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</si>
  <si>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</si>
  <si>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</si>
  <si>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</si>
  <si>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</si>
  <si>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</si>
  <si>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</si>
  <si>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</si>
  <si>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</si>
  <si>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</si>
  <si>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</si>
  <si>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</si>
  <si>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</si>
  <si>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</si>
  <si>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</si>
  <si>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</si>
  <si>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</si>
  <si>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</si>
  <si>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</si>
  <si>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</si>
  <si>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</si>
  <si>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</si>
  <si>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</si>
  <si>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</si>
  <si>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</si>
  <si>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</si>
  <si>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</si>
  <si>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</si>
  <si>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</si>
  <si>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</si>
  <si>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</si>
  <si>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</si>
  <si>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</si>
  <si>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</si>
  <si>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</si>
  <si>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</si>
  <si>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</si>
  <si>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</si>
  <si>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</si>
  <si>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</si>
  <si>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</si>
  <si>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</si>
  <si>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</si>
  <si>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</si>
  <si>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</si>
  <si>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</si>
  <si>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</si>
  <si>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</si>
  <si>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</si>
  <si>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</si>
  <si>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</si>
  <si>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</si>
  <si>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</si>
  <si>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</si>
  <si>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</si>
  <si>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</si>
  <si>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</si>
  <si>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</si>
  <si>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</si>
  <si>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</si>
  <si>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</si>
  <si>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</si>
  <si>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</si>
  <si>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</si>
  <si>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</si>
  <si>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</si>
  <si>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</si>
  <si>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</si>
  <si>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</si>
  <si>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</si>
  <si>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</si>
  <si>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</si>
  <si>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</si>
  <si>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</si>
  <si>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</si>
  <si>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</si>
  <si>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</si>
  <si>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</si>
  <si>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</si>
  <si>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</si>
  <si>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</si>
  <si>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</si>
  <si>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</si>
  <si>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</si>
  <si>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</si>
  <si>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</si>
  <si>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</si>
  <si>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</si>
  <si>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</si>
  <si>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</si>
  <si>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</si>
  <si>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</si>
  <si>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</si>
  <si>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</si>
  <si>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</si>
  <si>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</si>
  <si>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</si>
  <si>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</si>
  <si>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</si>
  <si>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</si>
  <si>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</si>
  <si>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</si>
  <si>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</si>
  <si>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</si>
  <si>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</si>
  <si>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</si>
  <si>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</si>
  <si>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</si>
  <si>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</si>
  <si>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</si>
  <si>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</si>
  <si>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</si>
  <si>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</si>
  <si>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</si>
  <si>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</si>
  <si>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</si>
  <si>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</si>
  <si>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</si>
  <si>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</si>
  <si>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</si>
  <si>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</si>
  <si>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</si>
  <si>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</si>
  <si>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</si>
  <si>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</si>
  <si>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</si>
  <si>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</si>
  <si>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</si>
  <si>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</si>
  <si>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</si>
  <si>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</si>
  <si>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</si>
  <si>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</si>
  <si>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</si>
  <si>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</si>
  <si>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</si>
  <si>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</si>
  <si>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</si>
  <si>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</si>
  <si>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</si>
  <si>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</si>
  <si>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</si>
  <si>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</si>
  <si>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</si>
  <si>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</si>
  <si>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</si>
  <si>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</si>
  <si>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</si>
  <si>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</si>
  <si>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</si>
  <si>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</si>
  <si>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</si>
  <si>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</si>
  <si>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</si>
  <si>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</si>
  <si>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</si>
  <si>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</si>
  <si>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</si>
  <si>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</si>
  <si>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</si>
  <si>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</si>
  <si>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</si>
  <si>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</si>
  <si>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</si>
  <si>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</si>
  <si>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</si>
  <si>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</si>
  <si>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</si>
  <si>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</si>
  <si>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</si>
  <si>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</si>
  <si>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</si>
  <si>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</si>
  <si>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</si>
  <si>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</si>
  <si>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</si>
  <si>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</si>
  <si>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</si>
  <si>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</si>
  <si>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</si>
  <si>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</si>
  <si>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</si>
  <si>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</si>
  <si>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</si>
  <si>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</si>
  <si>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</si>
  <si>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</si>
  <si>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</si>
  <si>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</si>
  <si>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</si>
  <si>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</si>
  <si>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</si>
  <si>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</si>
  <si>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</si>
  <si>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</si>
  <si>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</si>
  <si>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</si>
  <si>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</si>
  <si>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</si>
  <si>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</si>
  <si>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</si>
  <si>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</si>
  <si>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</si>
  <si>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</si>
  <si>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</si>
  <si>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</si>
  <si>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</si>
  <si>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</si>
  <si>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</si>
  <si>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</si>
  <si>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</si>
  <si>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</si>
  <si>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</si>
  <si>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</si>
  <si>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</si>
  <si>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</si>
  <si>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</si>
  <si>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</si>
  <si>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</si>
  <si>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</si>
  <si>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</si>
  <si>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</si>
  <si>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</si>
  <si>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</si>
  <si>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</si>
  <si>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</si>
  <si>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</si>
  <si>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</si>
  <si>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</si>
  <si>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</si>
  <si>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</si>
  <si>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</si>
  <si>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</si>
  <si>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</si>
  <si>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</si>
  <si>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</si>
  <si>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</si>
  <si>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</si>
  <si>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</si>
  <si>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</si>
  <si>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</si>
  <si>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</si>
  <si>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</si>
  <si>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</si>
  <si>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</si>
  <si>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</si>
  <si>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</si>
  <si>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</si>
  <si>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</si>
  <si>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</si>
  <si>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</si>
  <si>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</si>
  <si>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</si>
  <si>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</si>
  <si>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</si>
  <si>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</si>
  <si>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</si>
  <si>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</si>
  <si>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</si>
  <si>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</si>
  <si>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</si>
  <si>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</si>
  <si>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</si>
  <si>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</si>
  <si>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</si>
  <si>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</si>
  <si>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</si>
  <si>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</si>
  <si>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</si>
  <si>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</si>
  <si>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</si>
  <si>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</si>
  <si>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</si>
  <si>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</si>
  <si>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</si>
  <si>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</si>
  <si>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</si>
  <si>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</si>
  <si>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</si>
  <si>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</si>
  <si>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</si>
  <si>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</si>
  <si>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</si>
  <si>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</si>
  <si>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</si>
  <si>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</si>
  <si>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</si>
  <si>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</si>
  <si>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</si>
  <si>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</si>
  <si>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</si>
  <si>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</si>
  <si>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</si>
  <si>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</si>
  <si>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</si>
  <si>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</si>
  <si>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</si>
  <si>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</si>
  <si>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</si>
  <si>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</si>
  <si>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</si>
  <si>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</si>
  <si>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</si>
  <si>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</si>
  <si>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</si>
  <si>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</si>
  <si>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</si>
  <si>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</si>
  <si>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</si>
  <si>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</si>
  <si>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</si>
  <si>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</si>
  <si>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</si>
  <si>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</si>
  <si>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</si>
  <si>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</si>
  <si>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</si>
  <si>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</si>
  <si>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</si>
  <si>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</si>
  <si>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</si>
  <si>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</si>
  <si>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</si>
  <si>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</si>
  <si>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</si>
  <si>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</si>
  <si>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</si>
  <si>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</si>
  <si>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</si>
  <si>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</si>
  <si>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</si>
  <si>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</si>
  <si>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</si>
  <si>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</si>
  <si>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</si>
  <si>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</si>
  <si>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</si>
  <si>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</si>
  <si>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</si>
  <si>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</si>
  <si>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</si>
  <si>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</si>
  <si>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</si>
  <si>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</si>
  <si>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</si>
  <si>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</si>
  <si>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</si>
  <si>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</si>
  <si>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</si>
  <si>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</si>
  <si>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</si>
  <si>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</si>
  <si>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</si>
  <si>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</si>
  <si>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</si>
  <si>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</si>
  <si>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</si>
  <si>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</si>
  <si>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</si>
  <si>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</si>
  <si>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</si>
  <si>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</si>
  <si>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</si>
  <si>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</si>
  <si>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</si>
  <si>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</si>
  <si>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</si>
  <si>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</si>
  <si>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</si>
  <si>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</si>
  <si>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</si>
  <si>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</si>
  <si>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</si>
  <si>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</si>
  <si>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</si>
  <si>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</si>
  <si>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</si>
  <si>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</si>
  <si>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</si>
  <si>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</si>
  <si>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</si>
  <si>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</si>
  <si>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</si>
  <si>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</si>
  <si>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</si>
  <si>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</si>
  <si>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</si>
  <si>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</si>
  <si>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</si>
  <si>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</si>
  <si>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</si>
  <si>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</si>
  <si>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</si>
  <si>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</si>
  <si>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</si>
  <si>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</si>
  <si>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</si>
  <si>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</si>
  <si>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</si>
  <si>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</si>
  <si>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</si>
  <si>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</si>
  <si>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</si>
  <si>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</si>
  <si>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</si>
  <si>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</si>
  <si>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</si>
  <si>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</si>
  <si>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</si>
  <si>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</si>
  <si>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</si>
  <si>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</si>
  <si>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</si>
  <si>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</si>
  <si>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</si>
  <si>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</si>
  <si>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</si>
  <si>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</si>
  <si>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</si>
  <si>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</si>
  <si>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</si>
  <si>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</si>
  <si>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</si>
  <si>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</si>
  <si>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</si>
  <si>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</si>
  <si>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</si>
  <si>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</si>
  <si>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</si>
  <si>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</si>
  <si>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</si>
  <si>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</si>
  <si>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</si>
  <si>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</si>
  <si>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</si>
  <si>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</si>
  <si>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</si>
  <si>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</si>
  <si>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</si>
  <si>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</si>
  <si>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</si>
  <si>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</si>
  <si>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</si>
  <si>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</si>
  <si>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</si>
  <si>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</si>
  <si>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</si>
  <si>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</si>
  <si>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</si>
  <si>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</si>
  <si>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</si>
  <si>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</si>
  <si>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</si>
  <si>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</si>
  <si>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</si>
  <si>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</si>
  <si>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</si>
  <si>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</si>
  <si>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</si>
  <si>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</si>
  <si>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</si>
  <si>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</si>
  <si>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</si>
  <si>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</si>
  <si>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</si>
  <si>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</si>
  <si>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</si>
  <si>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</si>
  <si>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</si>
  <si>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</si>
  <si>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</si>
  <si>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</si>
  <si>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</si>
  <si>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</si>
  <si>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</si>
  <si>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</si>
  <si>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</si>
  <si>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</si>
  <si>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</si>
  <si>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</si>
  <si>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</si>
  <si>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</si>
  <si>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</si>
  <si>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</si>
  <si>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</si>
  <si>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</si>
  <si>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</si>
  <si>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</si>
  <si>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</si>
  <si>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</si>
  <si>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</si>
  <si>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</si>
  <si>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</si>
  <si>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</si>
  <si>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</si>
  <si>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</si>
  <si>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</si>
  <si>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</si>
  <si>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</si>
  <si>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</si>
  <si>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</si>
  <si>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</si>
  <si>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</si>
  <si>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</si>
  <si>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</si>
  <si>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</si>
  <si>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</si>
  <si>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</si>
  <si>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</si>
  <si>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</si>
  <si>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</si>
  <si>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</si>
  <si>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</si>
  <si>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</si>
  <si>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</si>
  <si>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</si>
  <si>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</si>
  <si>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</si>
  <si>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</si>
  <si>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</si>
  <si>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</si>
  <si>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</si>
  <si>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</si>
  <si>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</si>
  <si>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</si>
  <si>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</si>
  <si>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</si>
  <si>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</si>
  <si>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</si>
  <si>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</si>
  <si>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</si>
  <si>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</si>
  <si>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</si>
  <si>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</si>
  <si>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</si>
  <si>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</si>
  <si>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</si>
  <si>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</si>
  <si>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</si>
  <si>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</si>
  <si>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</si>
  <si>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</si>
  <si>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</si>
  <si>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</si>
  <si>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</si>
  <si>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</si>
  <si>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</si>
  <si>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</si>
  <si>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</si>
  <si>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</si>
  <si>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</si>
  <si>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</si>
  <si>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</si>
  <si>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</si>
  <si>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</si>
  <si>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</si>
  <si>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</si>
  <si>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</si>
  <si>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</si>
  <si>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</si>
  <si>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</si>
  <si>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</si>
  <si>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</si>
  <si>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</si>
  <si>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</si>
  <si>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</si>
  <si>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</si>
  <si>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</si>
  <si>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</si>
  <si>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</si>
  <si>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</si>
  <si>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</si>
  <si>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</si>
  <si>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</si>
  <si>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</si>
  <si>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</si>
  <si>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</si>
  <si>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</si>
  <si>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</si>
  <si>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</si>
  <si>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</si>
  <si>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</si>
  <si>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</si>
  <si>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</si>
  <si>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</si>
  <si>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</si>
  <si>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</si>
  <si>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</si>
  <si>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</si>
  <si>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</si>
  <si>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</si>
  <si>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</si>
  <si>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</si>
  <si>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</si>
  <si>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</si>
  <si>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</si>
  <si>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</si>
  <si>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</si>
  <si>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</si>
  <si>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</si>
  <si>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</si>
  <si>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</si>
  <si>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</si>
  <si>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</si>
  <si>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</si>
  <si>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</si>
  <si>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</si>
  <si>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</si>
  <si>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</si>
  <si>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</si>
  <si>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</si>
  <si>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</si>
  <si>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</si>
  <si>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</si>
  <si>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</si>
  <si>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</si>
  <si>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</si>
  <si>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</si>
  <si>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</si>
  <si>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</si>
  <si>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</si>
  <si>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</si>
  <si>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</si>
  <si>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</si>
  <si>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</si>
  <si>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</si>
  <si>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</si>
  <si>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</si>
  <si>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</si>
  <si>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</si>
  <si>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</si>
  <si>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</si>
  <si>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</si>
  <si>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</si>
  <si>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</si>
  <si>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</si>
  <si>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</si>
  <si>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</si>
  <si>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</si>
  <si>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</si>
  <si>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</si>
  <si>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</si>
  <si>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</si>
  <si>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</si>
  <si>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</si>
  <si>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</si>
  <si>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</si>
  <si>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</si>
  <si>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</si>
  <si>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</si>
  <si>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</si>
  <si>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</si>
  <si>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</si>
  <si>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</si>
  <si>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</si>
  <si>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</si>
  <si>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</si>
  <si>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</si>
  <si>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</si>
  <si>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</si>
  <si>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</si>
  <si>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</si>
  <si>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</si>
  <si>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</si>
  <si>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</si>
  <si>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</si>
  <si>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</si>
  <si>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</si>
  <si>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</si>
  <si>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</si>
  <si>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</si>
  <si>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</si>
  <si>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</si>
  <si>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</si>
  <si>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</si>
  <si>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</si>
  <si>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</si>
  <si>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</si>
  <si>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</si>
  <si>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</si>
  <si>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</si>
  <si>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</si>
  <si>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</si>
  <si>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</si>
  <si>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</si>
  <si>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</si>
  <si>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</si>
  <si>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</si>
  <si>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</si>
  <si>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</si>
  <si>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</si>
  <si>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</si>
  <si>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</si>
  <si>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</si>
  <si>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</si>
  <si>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</si>
  <si>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</si>
  <si>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</si>
  <si>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</si>
  <si>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</si>
  <si>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</si>
  <si>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</si>
  <si>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</si>
  <si>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</si>
  <si>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</si>
  <si>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</si>
  <si>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</si>
  <si>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</si>
  <si>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</si>
  <si>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</si>
  <si>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</si>
  <si>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</si>
  <si>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</si>
  <si>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</si>
  <si>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</si>
  <si>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</si>
  <si>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</si>
  <si>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</si>
  <si>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</si>
  <si>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</si>
  <si>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</si>
  <si>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</si>
  <si>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</si>
  <si>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</si>
  <si>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</si>
  <si>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</si>
  <si>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</si>
  <si>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</si>
  <si>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</si>
  <si>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</si>
  <si>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</si>
  <si>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</si>
  <si>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</si>
  <si>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</si>
  <si>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</si>
  <si>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</si>
  <si>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</si>
  <si>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</si>
  <si>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</si>
  <si>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</si>
  <si>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</si>
  <si>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</si>
  <si>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</si>
  <si>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</si>
  <si>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</si>
  <si>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</si>
  <si>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</si>
  <si>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</si>
  <si>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</si>
  <si>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</si>
  <si>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</si>
  <si>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</si>
  <si>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</si>
  <si>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</si>
  <si>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</si>
  <si>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</si>
  <si>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</si>
  <si>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</si>
  <si>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</si>
  <si>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</si>
  <si>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</si>
  <si>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</si>
  <si>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</si>
  <si>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</si>
  <si>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</si>
  <si>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</si>
  <si>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</si>
  <si>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</si>
  <si>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</si>
  <si>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</si>
  <si>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</si>
  <si>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</si>
  <si>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</si>
  <si>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</si>
  <si>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</si>
  <si>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</si>
  <si>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</si>
  <si>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</si>
  <si>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</si>
  <si>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</si>
  <si>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</si>
  <si>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</si>
  <si>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</si>
  <si>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</si>
  <si>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</si>
  <si>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</si>
  <si>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</si>
  <si>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</si>
  <si>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</si>
  <si>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</si>
  <si>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</si>
  <si>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</si>
  <si>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</si>
  <si>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</si>
  <si>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</si>
  <si>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</si>
  <si>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</si>
  <si>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</si>
  <si>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</si>
  <si>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</si>
  <si>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</si>
  <si>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</si>
  <si>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</si>
  <si>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</si>
  <si>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</si>
  <si>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</si>
  <si>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</si>
  <si>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</si>
  <si>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</si>
  <si>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</si>
  <si>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</si>
  <si>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</si>
  <si>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</si>
  <si>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</si>
  <si>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</si>
  <si>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</si>
  <si>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</si>
  <si>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</si>
  <si>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</si>
  <si>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</si>
  <si>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</si>
  <si>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</si>
  <si>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</si>
  <si>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</si>
  <si>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</si>
  <si>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</si>
  <si>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</si>
  <si>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</si>
  <si>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</si>
  <si>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</si>
  <si>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</si>
  <si>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</si>
  <si>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</si>
  <si>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</si>
  <si>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</si>
  <si>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</si>
  <si>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</si>
  <si>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</si>
  <si>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</si>
  <si>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</si>
  <si>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</si>
  <si>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</si>
  <si>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</si>
  <si>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</si>
  <si>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</si>
  <si>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</si>
  <si>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</si>
  <si>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</si>
  <si>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</si>
  <si>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</si>
  <si>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</si>
  <si>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</si>
  <si>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</si>
  <si>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</si>
  <si>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</si>
  <si>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</si>
  <si>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</si>
  <si>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</si>
  <si>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</si>
  <si>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</si>
  <si>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</si>
  <si>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</si>
  <si>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</si>
  <si>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</si>
  <si>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</si>
  <si>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</si>
  <si>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</si>
  <si>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</si>
  <si>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</si>
  <si>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</si>
  <si>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</si>
  <si>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</si>
  <si>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</si>
  <si>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</si>
  <si>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</si>
  <si>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</si>
  <si>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</si>
  <si>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</si>
  <si>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</si>
  <si>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</si>
  <si>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</si>
  <si>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</si>
  <si>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</si>
  <si>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</si>
  <si>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</si>
  <si>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</si>
  <si>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</si>
  <si>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</si>
  <si>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</si>
  <si>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</si>
  <si>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</si>
  <si>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</si>
  <si>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</si>
  <si>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</si>
  <si>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</si>
  <si>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</si>
  <si>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</si>
  <si>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</si>
  <si>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</si>
  <si>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</si>
  <si>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</si>
  <si>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</si>
  <si>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</si>
  <si>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</si>
  <si>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</si>
  <si>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</si>
  <si>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</si>
  <si>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</si>
  <si>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</si>
  <si>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</si>
  <si>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</si>
  <si>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</si>
  <si>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</si>
  <si>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</si>
  <si>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</si>
  <si>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</si>
  <si>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</si>
  <si>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</si>
  <si>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</si>
  <si>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</si>
  <si>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</si>
  <si>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</si>
  <si>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</si>
  <si>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</si>
  <si>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</si>
  <si>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</si>
  <si>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</si>
  <si>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</si>
  <si>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</si>
  <si>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</si>
  <si>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</si>
  <si>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</si>
  <si>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</si>
  <si>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</si>
  <si>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</si>
  <si>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</si>
  <si>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</si>
  <si>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</si>
  <si>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</si>
  <si>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</si>
  <si>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</si>
  <si>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</si>
  <si>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</si>
  <si>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</si>
  <si>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</si>
  <si>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</si>
  <si>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</si>
  <si>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</si>
  <si>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</si>
  <si>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</si>
  <si>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</si>
  <si>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</si>
  <si>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</si>
  <si>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</si>
  <si>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</si>
  <si>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</si>
  <si>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</si>
  <si>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</si>
  <si>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</si>
  <si>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</si>
  <si>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</si>
  <si>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</si>
  <si>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</si>
  <si>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</si>
  <si>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</si>
  <si>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</si>
  <si>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</si>
  <si>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</si>
  <si>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</si>
  <si>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</si>
  <si>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</si>
  <si>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</si>
  <si>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</si>
  <si>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</si>
  <si>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</si>
  <si>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</si>
  <si>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</si>
  <si>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</si>
  <si>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</si>
  <si>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</si>
  <si>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</si>
  <si>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</si>
  <si>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</si>
  <si>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</si>
  <si>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</si>
  <si>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</si>
  <si>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</si>
  <si>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</si>
  <si>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</si>
  <si>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</si>
  <si>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</si>
  <si>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</si>
  <si>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</si>
  <si>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</si>
  <si>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</si>
  <si>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</si>
  <si>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</si>
  <si>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</si>
  <si>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</si>
  <si>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</si>
  <si>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</si>
  <si>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</si>
  <si>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</si>
  <si>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</si>
  <si>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</si>
  <si>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</si>
  <si>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</si>
  <si>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</si>
  <si>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</si>
  <si>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</si>
  <si>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</si>
  <si>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</si>
  <si>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</si>
  <si>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</si>
  <si>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</si>
  <si>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</si>
  <si>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</si>
  <si>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</si>
  <si>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</si>
  <si>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</si>
  <si>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</si>
  <si>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</si>
  <si>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</si>
  <si>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</si>
  <si>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</si>
  <si>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</si>
  <si>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</si>
  <si>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</si>
  <si>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</si>
  <si>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</si>
  <si>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</si>
  <si>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</si>
  <si>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</si>
  <si>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</si>
  <si>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</si>
  <si>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</si>
  <si>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</si>
  <si>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</si>
  <si>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</si>
  <si>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</si>
  <si>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</si>
  <si>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</si>
  <si>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</si>
  <si>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</si>
  <si>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</si>
  <si>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</si>
  <si>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</si>
  <si>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</si>
  <si>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</si>
  <si>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</si>
  <si>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</si>
  <si>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</si>
  <si>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</si>
  <si>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</si>
  <si>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</si>
  <si>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</si>
  <si>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</si>
  <si>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</si>
  <si>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</si>
  <si>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</si>
  <si>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</si>
  <si>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</si>
  <si>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</si>
  <si>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</si>
  <si>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</si>
  <si>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</si>
  <si>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</si>
  <si>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</si>
  <si>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</si>
  <si>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</si>
  <si>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</si>
  <si>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</si>
  <si>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</si>
  <si>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</si>
  <si>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</si>
  <si>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</si>
  <si>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</si>
  <si>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</si>
  <si>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</si>
  <si>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</si>
  <si>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</si>
  <si>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</si>
  <si>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</si>
  <si>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</si>
  <si>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</si>
  <si>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</si>
  <si>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</si>
  <si>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</si>
  <si>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</si>
  <si>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</si>
  <si>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</si>
  <si>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</si>
  <si>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</si>
  <si>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</si>
  <si>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</si>
  <si>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</si>
  <si>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</si>
  <si>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</si>
  <si>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</si>
  <si>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</si>
  <si>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</si>
  <si>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</si>
  <si>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</si>
  <si>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</si>
  <si>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</si>
  <si>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</si>
  <si>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</si>
  <si>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</si>
  <si>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</si>
  <si>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</si>
  <si>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</si>
  <si>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</si>
  <si>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</si>
  <si>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</si>
  <si>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</si>
  <si>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</si>
  <si>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</si>
  <si>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</si>
  <si>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</si>
  <si>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</si>
  <si>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</si>
  <si>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</si>
  <si>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</si>
  <si>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</si>
  <si>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</si>
  <si>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</si>
  <si>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</si>
  <si>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</si>
  <si>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</si>
  <si>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</si>
  <si>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</si>
  <si>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</si>
  <si>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</si>
  <si>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</si>
  <si>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</si>
  <si>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</si>
  <si>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</si>
  <si>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</si>
  <si>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</si>
  <si>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</si>
  <si>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</si>
  <si>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</si>
  <si>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</si>
  <si>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</si>
  <si>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</si>
  <si>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</si>
  <si>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</si>
  <si>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</si>
  <si>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</si>
  <si>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</si>
  <si>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</si>
  <si>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</si>
  <si>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</si>
  <si>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</si>
  <si>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</si>
  <si>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</si>
  <si>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</si>
  <si>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</si>
  <si>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</si>
  <si>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</si>
  <si>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</si>
  <si>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</si>
  <si>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</si>
  <si>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</si>
  <si>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</si>
  <si>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</si>
  <si>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</si>
  <si>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</si>
  <si>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</si>
  <si>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</si>
  <si>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</si>
  <si>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</si>
  <si>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</si>
  <si>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</si>
  <si>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</si>
  <si>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</si>
  <si>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</si>
  <si>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</si>
  <si>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</si>
  <si>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</si>
  <si>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</si>
  <si>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</si>
  <si>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</si>
  <si>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</si>
  <si>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</si>
  <si>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</si>
  <si>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</si>
  <si>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</si>
  <si>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</si>
  <si>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</si>
  <si>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</si>
  <si>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</si>
  <si>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</si>
  <si>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</si>
  <si>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</si>
  <si>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</si>
  <si>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</si>
  <si>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</si>
  <si>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</si>
  <si>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</si>
  <si>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</si>
  <si>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</si>
  <si>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</si>
  <si>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</si>
  <si>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</si>
  <si>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</si>
  <si>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</si>
  <si>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</si>
  <si>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</si>
  <si>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</si>
  <si>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</si>
  <si>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</si>
  <si>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</si>
  <si>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</si>
  <si>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</si>
  <si>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</si>
  <si>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</si>
  <si>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</si>
  <si>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</si>
  <si>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</si>
  <si>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</si>
  <si>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</si>
  <si>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</si>
  <si>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</si>
  <si>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</si>
  <si>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</si>
  <si>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</si>
  <si>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</si>
  <si>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</si>
  <si>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</si>
  <si>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</si>
  <si>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</si>
  <si>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</si>
  <si>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</si>
  <si>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</si>
  <si>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</si>
  <si>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</si>
  <si>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</si>
  <si>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</si>
  <si>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</si>
  <si>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</si>
  <si>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</si>
  <si>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</si>
  <si>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</si>
  <si>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</si>
  <si>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</si>
  <si>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</si>
  <si>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</si>
  <si>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</si>
  <si>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</si>
  <si>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</si>
  <si>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</si>
  <si>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</si>
  <si>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</si>
  <si>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</si>
  <si>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</si>
  <si>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</si>
  <si>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</si>
  <si>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</si>
  <si>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</si>
  <si>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</si>
  <si>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</si>
  <si>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</si>
  <si>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</si>
  <si>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</si>
  <si>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</si>
  <si>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</si>
  <si>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</si>
  <si>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</si>
  <si>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</si>
  <si>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</si>
  <si>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</si>
  <si>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</si>
  <si>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</si>
  <si>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</si>
  <si>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</si>
  <si>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</si>
  <si>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</si>
  <si>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</si>
  <si>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</si>
  <si>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</si>
  <si>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</si>
  <si>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</si>
  <si>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</si>
  <si>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</si>
  <si>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</si>
  <si>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</si>
  <si>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</si>
  <si>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</si>
  <si>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</si>
  <si>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</si>
  <si>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</si>
  <si>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</si>
  <si>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</si>
  <si>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</si>
  <si>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</si>
  <si>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</si>
  <si>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</si>
  <si>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</si>
  <si>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</si>
  <si>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</si>
  <si>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</si>
  <si>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</si>
  <si>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</si>
  <si>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</si>
  <si>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</si>
  <si>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</si>
  <si>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</si>
  <si>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</si>
  <si>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</si>
  <si>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</si>
  <si>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</si>
  <si>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</si>
  <si>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</si>
  <si>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</si>
  <si>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</si>
  <si>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</si>
  <si>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</si>
  <si>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</si>
  <si>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</si>
  <si>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</si>
  <si>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</si>
  <si>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</si>
  <si>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</si>
  <si>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</si>
  <si>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</si>
  <si>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</si>
  <si>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</si>
  <si>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</si>
  <si>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</si>
  <si>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</si>
  <si>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</si>
  <si>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</si>
  <si>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</si>
  <si>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</si>
  <si>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</si>
  <si>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</si>
  <si>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</si>
  <si>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</si>
  <si>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</si>
  <si>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</si>
  <si>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</si>
  <si>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</si>
  <si>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</si>
  <si>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</si>
  <si>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</si>
  <si>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</si>
  <si>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</si>
  <si>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</si>
  <si>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</si>
  <si>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</si>
  <si>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</si>
  <si>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</si>
  <si>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</si>
  <si>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</si>
  <si>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</si>
  <si>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</si>
  <si>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</si>
  <si>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</si>
  <si>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</si>
  <si>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</si>
  <si>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</si>
  <si>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</si>
  <si>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</si>
  <si>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</si>
  <si>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</si>
  <si>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</si>
  <si>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</si>
  <si>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</si>
  <si>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</si>
  <si>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</si>
  <si>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</si>
  <si>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</si>
  <si>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</si>
  <si>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</si>
  <si>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</si>
  <si>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</si>
  <si>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</si>
  <si>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</si>
  <si>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</si>
  <si>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</si>
  <si>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</si>
  <si>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</si>
  <si>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</si>
  <si>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</si>
  <si>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</si>
  <si>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</si>
  <si>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</si>
  <si>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</si>
  <si>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</si>
  <si>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</si>
  <si>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</si>
  <si>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</si>
  <si>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</si>
  <si>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</si>
  <si>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</si>
  <si>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</si>
  <si>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</si>
  <si>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</si>
  <si>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</si>
  <si>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</si>
  <si>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</si>
  <si>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</si>
  <si>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</si>
  <si>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</si>
  <si>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</si>
  <si>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</si>
  <si>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</si>
  <si>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</si>
  <si>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</si>
  <si>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</si>
  <si>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</si>
  <si>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</si>
  <si>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</si>
  <si>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</si>
  <si>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</si>
  <si>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</si>
  <si>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</si>
  <si>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</si>
  <si>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</si>
  <si>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</si>
  <si>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</si>
  <si>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</si>
  <si>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</si>
  <si>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</si>
  <si>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</si>
  <si>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</si>
  <si>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</si>
  <si>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</si>
  <si>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</si>
  <si>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</si>
  <si>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</si>
  <si>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</si>
  <si>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</si>
  <si>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</si>
  <si>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</si>
  <si>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</si>
  <si>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</si>
  <si>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</si>
  <si>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</si>
  <si>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</si>
  <si>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</si>
  <si>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</si>
  <si>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</si>
  <si>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</si>
  <si>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</si>
  <si>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</si>
  <si>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</si>
  <si>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</si>
  <si>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</si>
  <si>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</si>
  <si>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</si>
  <si>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</si>
  <si>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</si>
  <si>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</si>
  <si>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</si>
  <si>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</si>
  <si>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</si>
  <si>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</si>
  <si>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</si>
  <si>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</si>
  <si>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</si>
  <si>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</si>
  <si>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</si>
  <si>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</si>
  <si>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</si>
  <si>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</si>
  <si>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</si>
  <si>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</si>
  <si>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</si>
  <si>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</si>
  <si>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</si>
  <si>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</si>
  <si>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</si>
  <si>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</si>
  <si>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</si>
  <si>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</si>
  <si>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</si>
  <si>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</si>
  <si>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</si>
  <si>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</si>
  <si>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</si>
  <si>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</si>
  <si>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</si>
  <si>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</si>
  <si>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</si>
  <si>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</si>
  <si>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</si>
  <si>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</si>
  <si>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</si>
  <si>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</si>
  <si>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</si>
  <si>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</si>
  <si>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</si>
  <si>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</si>
  <si>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</si>
  <si>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</si>
  <si>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</si>
  <si>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</si>
  <si>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</si>
  <si>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</si>
  <si>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</si>
  <si>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</si>
  <si>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</si>
  <si>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</si>
  <si>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</si>
  <si>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</si>
  <si>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</si>
  <si>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</si>
  <si>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</si>
  <si>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</si>
  <si>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</si>
  <si>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</si>
  <si>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</si>
  <si>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</si>
  <si>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</si>
  <si>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</si>
  <si>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</si>
  <si>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</si>
  <si>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</si>
  <si>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</si>
  <si>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</si>
  <si>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</si>
  <si>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</si>
  <si>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</si>
  <si>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</si>
  <si>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</si>
  <si>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</si>
  <si>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</si>
  <si>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</si>
  <si>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</si>
  <si>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</si>
  <si>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</si>
  <si>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</si>
  <si>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</si>
  <si>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</si>
  <si>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</si>
  <si>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</si>
  <si>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</si>
  <si>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</si>
  <si>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</si>
  <si>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</si>
  <si>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</si>
  <si>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</si>
  <si>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</si>
  <si>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</si>
  <si>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</si>
  <si>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</si>
  <si>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</si>
  <si>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</si>
  <si>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</si>
  <si>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</si>
  <si>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</si>
  <si>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</si>
  <si>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</si>
  <si>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</si>
  <si>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</si>
  <si>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</si>
  <si>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</si>
  <si>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</si>
  <si>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</si>
  <si>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</si>
  <si>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</si>
  <si>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</si>
  <si>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</si>
  <si>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</si>
  <si>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</si>
  <si>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</si>
  <si>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</si>
  <si>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</si>
  <si>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</si>
  <si>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</si>
  <si>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</si>
  <si>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</si>
  <si>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</si>
  <si>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</si>
  <si>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</si>
  <si>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</si>
  <si>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</si>
  <si>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</si>
  <si>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</si>
  <si>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</si>
  <si>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</si>
  <si>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</si>
  <si>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</si>
  <si>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</si>
  <si>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</si>
  <si>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</si>
  <si>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</si>
  <si>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</si>
  <si>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</si>
  <si>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</si>
  <si>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</si>
  <si>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</si>
  <si>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</si>
  <si>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</si>
  <si>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</si>
  <si>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</si>
  <si>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</si>
  <si>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</si>
  <si>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</si>
  <si>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</si>
  <si>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</si>
  <si>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</si>
  <si>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</si>
  <si>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</si>
  <si>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</si>
  <si>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</si>
  <si>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</si>
  <si>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</si>
  <si>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</si>
  <si>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</si>
  <si>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</si>
  <si>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</si>
  <si>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</si>
  <si>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</si>
  <si>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</si>
  <si>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</si>
  <si>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</si>
  <si>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</si>
  <si>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</si>
  <si>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</si>
  <si>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</si>
  <si>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</si>
  <si>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</si>
  <si>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</si>
  <si>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</si>
  <si>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</si>
  <si>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</si>
  <si>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</si>
  <si>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</si>
  <si>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</si>
  <si>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</si>
  <si>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</si>
  <si>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</si>
  <si>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</si>
  <si>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</si>
  <si>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</si>
  <si>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</si>
  <si>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</si>
  <si>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</si>
  <si>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</si>
  <si>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</si>
  <si>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</si>
  <si>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</si>
  <si>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</si>
  <si>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</si>
  <si>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</si>
  <si>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</si>
  <si>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</si>
  <si>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</si>
  <si>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</si>
  <si>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</si>
  <si>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</si>
  <si>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</si>
  <si>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</si>
  <si>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</si>
  <si>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</si>
  <si>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</si>
  <si>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</si>
  <si>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</si>
  <si>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</si>
  <si>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</si>
  <si>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</si>
  <si>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</si>
  <si>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</si>
  <si>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</si>
  <si>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</si>
  <si>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</si>
  <si>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</si>
  <si>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</si>
  <si>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</si>
  <si>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</si>
  <si>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</si>
  <si>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</si>
  <si>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</si>
  <si>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</si>
  <si>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</si>
  <si>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</si>
  <si>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</si>
  <si>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</si>
  <si>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</si>
  <si>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</si>
  <si>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</si>
  <si>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</si>
  <si>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</si>
  <si>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</si>
  <si>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</si>
  <si>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</si>
  <si>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</si>
  <si>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</si>
  <si>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</si>
  <si>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</si>
  <si>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</si>
  <si>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</si>
  <si>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</si>
  <si>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</si>
  <si>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</si>
  <si>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</si>
  <si>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</si>
  <si>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</si>
  <si>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</si>
  <si>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</si>
  <si>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</si>
  <si>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</si>
  <si>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</si>
  <si>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</si>
  <si>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</si>
  <si>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</si>
  <si>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</si>
  <si>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</si>
  <si>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</si>
  <si>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</si>
  <si>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</si>
  <si>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</si>
  <si>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</si>
  <si>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</si>
  <si>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</si>
  <si>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</si>
  <si>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</si>
  <si>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</si>
  <si>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</si>
  <si>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</si>
  <si>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</si>
  <si>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</si>
  <si>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</si>
  <si>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</si>
  <si>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</si>
  <si>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</si>
  <si>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</si>
  <si>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</si>
  <si>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</si>
  <si>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</si>
  <si>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</si>
  <si>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</si>
  <si>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</si>
  <si>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</si>
  <si>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</si>
  <si>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</si>
  <si>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</si>
  <si>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</si>
  <si>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</si>
  <si>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</si>
  <si>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</si>
  <si>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</si>
  <si>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</si>
  <si>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</si>
  <si>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</si>
  <si>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</si>
  <si>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</si>
  <si>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</si>
  <si>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</si>
  <si>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</si>
  <si>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</si>
  <si>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</si>
  <si>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</si>
  <si>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</si>
  <si>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</si>
  <si>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</si>
  <si>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</si>
  <si>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</si>
  <si>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</si>
  <si>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</si>
  <si>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</si>
  <si>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</si>
  <si>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</si>
  <si>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</si>
  <si>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</si>
  <si>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</si>
  <si>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</si>
  <si>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</si>
  <si>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</si>
  <si>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</si>
  <si>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</si>
  <si>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</si>
  <si>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</si>
  <si>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</si>
  <si>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</si>
  <si>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</si>
  <si>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</si>
  <si>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</si>
  <si>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</si>
  <si>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</si>
  <si>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</si>
  <si>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</si>
  <si>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</si>
  <si>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</si>
  <si>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</si>
  <si>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</si>
  <si>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</si>
  <si>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</si>
  <si>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</si>
  <si>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</si>
  <si>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</si>
  <si>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</si>
  <si>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</si>
  <si>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</si>
  <si>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</si>
  <si>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</si>
  <si>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</si>
  <si>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</si>
  <si>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</si>
  <si>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</si>
  <si>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</si>
  <si>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</si>
  <si>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</si>
  <si>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</si>
  <si>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</si>
  <si>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</si>
  <si>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</si>
  <si>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</si>
  <si>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</si>
  <si>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</si>
  <si>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</si>
  <si>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</si>
  <si>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</si>
  <si>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</si>
  <si>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</si>
  <si>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</si>
  <si>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</si>
  <si>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</si>
  <si>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</si>
  <si>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</si>
  <si>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</si>
  <si>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</si>
  <si>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</si>
  <si>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</si>
  <si>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</si>
  <si>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</si>
  <si>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</si>
  <si>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</si>
  <si>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</si>
  <si>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</si>
  <si>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</si>
  <si>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</si>
  <si>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</si>
  <si>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</si>
  <si>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</si>
  <si>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</si>
  <si>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</si>
  <si>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</si>
  <si>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</si>
  <si>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</si>
  <si>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</si>
  <si>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</si>
  <si>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</si>
  <si>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</si>
  <si>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</si>
  <si>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</si>
  <si>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</si>
  <si>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</si>
  <si>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</si>
  <si>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</si>
  <si>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</si>
  <si>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</si>
  <si>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</si>
  <si>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</si>
  <si>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</si>
  <si>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</si>
  <si>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</si>
  <si>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</si>
  <si>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</si>
  <si>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</si>
  <si>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</si>
  <si>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</si>
  <si>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</si>
  <si>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</si>
  <si>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</si>
  <si>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</si>
  <si>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</si>
  <si>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</si>
  <si>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</si>
  <si>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</si>
  <si>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</si>
  <si>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</si>
  <si>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</si>
  <si>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</si>
  <si>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</si>
  <si>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</si>
  <si>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</si>
  <si>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</si>
  <si>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</si>
  <si>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</si>
  <si>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</si>
  <si>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</si>
  <si>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</si>
  <si>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</si>
  <si>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</si>
  <si>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</si>
  <si>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</si>
  <si>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</si>
  <si>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</si>
  <si>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</si>
  <si>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</si>
  <si>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</si>
  <si>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</si>
  <si>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</si>
  <si>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</si>
  <si>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</si>
  <si>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</si>
  <si>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</si>
  <si>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</si>
  <si>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</si>
  <si>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</si>
  <si>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</si>
  <si>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</si>
  <si>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</si>
  <si>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</si>
  <si>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</si>
  <si>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</si>
  <si>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</si>
  <si>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</si>
  <si>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</si>
  <si>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</si>
  <si>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</si>
  <si>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</si>
  <si>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</si>
  <si>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</si>
  <si>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</si>
  <si>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</si>
  <si>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</si>
  <si>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</si>
  <si>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</si>
  <si>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</si>
  <si>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</si>
  <si>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</si>
  <si>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</si>
  <si>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</si>
  <si>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</si>
  <si>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</si>
  <si>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</si>
  <si>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</si>
  <si>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</si>
  <si>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</si>
  <si>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</si>
  <si>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</si>
  <si>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</si>
  <si>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</si>
  <si>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</si>
  <si>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</si>
  <si>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</si>
  <si>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</si>
  <si>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</si>
  <si>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</si>
  <si>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</si>
  <si>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</si>
  <si>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</si>
  <si>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</si>
  <si>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</si>
  <si>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</si>
  <si>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</si>
  <si>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</si>
  <si>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</si>
  <si>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</si>
  <si>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</si>
  <si>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</si>
  <si>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</si>
  <si>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</si>
  <si>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</si>
  <si>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</si>
  <si>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</si>
  <si>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</si>
  <si>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</si>
  <si>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</si>
  <si>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</si>
  <si>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</si>
  <si>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</si>
  <si>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</si>
  <si>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</si>
  <si>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</si>
  <si>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</si>
  <si>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</si>
  <si>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</si>
  <si>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</si>
  <si>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</si>
  <si>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</si>
  <si>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</si>
  <si>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</si>
  <si>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</si>
  <si>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</si>
  <si>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</si>
  <si>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</si>
  <si>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</si>
  <si>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</si>
  <si>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</si>
  <si>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</si>
  <si>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</si>
  <si>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</si>
  <si>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</si>
  <si>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</si>
  <si>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</si>
  <si>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</si>
  <si>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</si>
  <si>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</si>
  <si>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</si>
  <si>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</si>
  <si>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</si>
  <si>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</si>
  <si>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</si>
  <si>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</si>
  <si>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</si>
  <si>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</si>
  <si>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</si>
  <si>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</si>
  <si>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</si>
  <si>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</si>
  <si>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</si>
  <si>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</si>
  <si>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</si>
  <si>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</si>
  <si>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</si>
  <si>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</si>
  <si>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</si>
  <si>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</si>
  <si>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</si>
  <si>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</si>
  <si>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</si>
  <si>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</si>
  <si>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</si>
  <si>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</si>
  <si>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</si>
  <si>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</si>
  <si>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</si>
  <si>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</si>
  <si>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</si>
  <si>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</si>
  <si>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</si>
  <si>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</si>
  <si>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</si>
  <si>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</si>
  <si>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</si>
  <si>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</si>
  <si>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</si>
  <si>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</si>
  <si>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</si>
  <si>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</si>
  <si>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</si>
  <si>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</si>
  <si>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</si>
  <si>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</si>
  <si>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</si>
  <si>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</si>
  <si>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</si>
  <si>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</si>
  <si>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</si>
  <si>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</si>
  <si>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</si>
  <si>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</si>
  <si>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</si>
  <si>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</si>
  <si>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</si>
  <si>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</si>
  <si>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</si>
  <si>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</si>
  <si>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</si>
  <si>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</si>
  <si>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</si>
  <si>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</si>
  <si>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</si>
  <si>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</si>
  <si>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</si>
  <si>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</si>
  <si>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</si>
  <si>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</si>
  <si>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</si>
  <si>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</si>
  <si>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</si>
  <si>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</si>
  <si>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</si>
  <si>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</si>
  <si>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</si>
  <si>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</si>
  <si>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</si>
  <si>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</si>
  <si>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</si>
  <si>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</si>
  <si>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</si>
  <si>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</si>
  <si>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</si>
  <si>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</si>
  <si>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</si>
  <si>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</si>
  <si>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</si>
  <si>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</si>
  <si>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</si>
  <si>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</si>
  <si>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</si>
  <si>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</si>
  <si>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</si>
  <si>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</si>
  <si>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</si>
  <si>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</si>
  <si>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</si>
  <si>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</si>
  <si>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</si>
  <si>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</si>
  <si>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</si>
  <si>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</si>
  <si>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</si>
  <si>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</si>
  <si>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</si>
  <si>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</si>
  <si>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</si>
  <si>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</si>
  <si>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</si>
  <si>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</si>
  <si>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</si>
  <si>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</si>
  <si>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</si>
  <si>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</si>
  <si>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</si>
  <si>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</si>
  <si>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</si>
  <si>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</si>
  <si>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</si>
  <si>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</si>
  <si>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</si>
  <si>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</si>
  <si>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</si>
  <si>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</si>
  <si>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</si>
  <si>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</si>
  <si>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</si>
  <si>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</si>
  <si>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</si>
  <si>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</si>
  <si>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</si>
  <si>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</si>
  <si>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</si>
  <si>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</si>
  <si>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</si>
  <si>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</si>
  <si>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</si>
  <si>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</si>
  <si>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</si>
  <si>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</si>
  <si>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</si>
  <si>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</si>
  <si>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</si>
  <si>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</si>
  <si>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</si>
  <si>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</si>
  <si>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</si>
  <si>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</si>
  <si>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</si>
  <si>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</si>
  <si>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</si>
  <si>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</si>
  <si>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</si>
  <si>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</si>
  <si>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</si>
  <si>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</si>
  <si>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</si>
  <si>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</si>
  <si>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</si>
  <si>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</si>
  <si>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</si>
  <si>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</si>
  <si>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</si>
  <si>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</si>
  <si>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</si>
  <si>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</si>
  <si>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</si>
  <si>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</si>
  <si>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</si>
  <si>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</si>
  <si>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</si>
  <si>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</si>
  <si>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</si>
  <si>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</si>
  <si>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</si>
  <si>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</si>
  <si>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</si>
  <si>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</si>
  <si>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</si>
  <si>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</si>
  <si>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</si>
  <si>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</si>
  <si>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</si>
  <si>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</si>
  <si>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</si>
  <si>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</si>
  <si>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</si>
  <si>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</si>
  <si>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</si>
  <si>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</si>
  <si>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</si>
  <si>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</si>
  <si>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</si>
  <si>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</si>
  <si>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</si>
  <si>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</si>
  <si>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</si>
  <si>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</si>
  <si>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</si>
  <si>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</si>
  <si>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</si>
  <si>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</si>
  <si>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</si>
  <si>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</si>
  <si>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</si>
  <si>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</si>
  <si>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</si>
  <si>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</si>
  <si>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</si>
  <si>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</si>
  <si>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</si>
  <si>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</si>
  <si>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</si>
  <si>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</si>
  <si>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</si>
  <si>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</si>
  <si>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</si>
  <si>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</si>
  <si>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</si>
  <si>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</si>
  <si>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</si>
  <si>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</si>
  <si>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</si>
  <si>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</si>
  <si>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</si>
  <si>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</si>
  <si>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</si>
  <si>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</si>
  <si>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</si>
  <si>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</si>
  <si>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</si>
  <si>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</si>
  <si>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</si>
  <si>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</si>
  <si>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</si>
  <si>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</si>
  <si>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</si>
  <si>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</si>
  <si>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</si>
  <si>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</si>
  <si>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</si>
  <si>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</si>
  <si>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</si>
  <si>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</si>
  <si>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</si>
  <si>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</si>
  <si>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</si>
  <si>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</si>
  <si>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</si>
  <si>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</si>
  <si>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</si>
  <si>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</si>
  <si>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</si>
  <si>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</si>
  <si>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</si>
  <si>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</si>
  <si>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</si>
  <si>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</si>
  <si>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</si>
  <si>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</si>
  <si>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</si>
  <si>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</si>
  <si>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</si>
  <si>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</si>
  <si>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</si>
  <si>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</si>
  <si>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</si>
  <si>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</si>
  <si>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</si>
  <si>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</si>
  <si>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</si>
  <si>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</si>
  <si>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</si>
  <si>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</si>
  <si>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</si>
  <si>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</si>
  <si>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</si>
  <si>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</si>
  <si>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</si>
  <si>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</si>
  <si>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</si>
  <si>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</si>
  <si>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</si>
  <si>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</si>
  <si>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</si>
  <si>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</si>
  <si>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</si>
  <si>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</si>
  <si>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</si>
  <si>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</si>
  <si>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</si>
  <si>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</si>
  <si>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</si>
  <si>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</si>
  <si>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</si>
  <si>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</si>
  <si>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</si>
  <si>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</si>
  <si>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</si>
  <si>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</si>
  <si>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</si>
  <si>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</si>
  <si>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</si>
  <si>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</si>
  <si>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</si>
  <si>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</si>
  <si>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</si>
  <si>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</si>
  <si>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</si>
  <si>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</si>
  <si>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</si>
  <si>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</si>
  <si>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</si>
  <si>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</si>
  <si>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</si>
  <si>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</si>
  <si>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</si>
  <si>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</si>
  <si>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</si>
  <si>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</si>
  <si>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</si>
  <si>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</si>
  <si>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</si>
  <si>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</si>
  <si>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</si>
  <si>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</si>
  <si>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</si>
  <si>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</si>
  <si>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</si>
  <si>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</si>
  <si>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</si>
  <si>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</si>
  <si>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</si>
  <si>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</si>
  <si>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</si>
  <si>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</si>
  <si>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</si>
  <si>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</si>
  <si>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</si>
  <si>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</si>
  <si>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</si>
  <si>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</si>
  <si>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</si>
  <si>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</si>
  <si>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</si>
  <si>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</si>
  <si>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</si>
  <si>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</si>
  <si>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</si>
  <si>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</si>
  <si>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</si>
  <si>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</si>
  <si>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</si>
  <si>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</si>
  <si>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</si>
  <si>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</si>
  <si>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</si>
  <si>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</si>
  <si>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</si>
  <si>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</si>
  <si>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</si>
  <si>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</si>
  <si>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</si>
  <si>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</si>
  <si>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</si>
  <si>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</si>
  <si>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</si>
  <si>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</si>
  <si>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</si>
  <si>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</si>
  <si>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</si>
  <si>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</si>
  <si>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</si>
  <si>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</si>
  <si>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</si>
  <si>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</si>
  <si>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</si>
  <si>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</si>
  <si>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</si>
  <si>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</si>
  <si>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</si>
  <si>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</si>
  <si>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</si>
  <si>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</si>
  <si>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</si>
  <si>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</si>
  <si>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</si>
  <si>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</si>
  <si>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</si>
  <si>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</si>
  <si>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</si>
  <si>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</si>
  <si>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</si>
  <si>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</si>
  <si>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</si>
  <si>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</si>
  <si>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</si>
  <si>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</si>
  <si>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</si>
  <si>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</si>
  <si>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</si>
  <si>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</si>
  <si>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</si>
  <si>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</si>
  <si>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</si>
  <si>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</si>
  <si>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</si>
  <si>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</si>
  <si>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</si>
  <si>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</si>
  <si>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</si>
  <si>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</si>
  <si>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</si>
  <si>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</si>
  <si>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</si>
  <si>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</si>
  <si>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</si>
  <si>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</si>
  <si>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</si>
  <si>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</si>
  <si>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</si>
  <si>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</si>
  <si>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</si>
  <si>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</si>
  <si>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</si>
  <si>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</si>
  <si>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</si>
  <si>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</si>
  <si>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</si>
  <si>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</si>
  <si>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</si>
  <si>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</si>
  <si>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</si>
  <si>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</si>
  <si>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</si>
  <si>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</si>
  <si>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</si>
  <si>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</si>
  <si>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</si>
  <si>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</si>
  <si>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</si>
  <si>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</si>
  <si>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</si>
  <si>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</si>
  <si>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</si>
  <si>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</si>
  <si>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</si>
  <si>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</si>
  <si>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</si>
  <si>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</si>
  <si>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</si>
  <si>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</si>
  <si>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</si>
  <si>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</si>
  <si>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</si>
  <si>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</si>
  <si>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</si>
  <si>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</si>
  <si>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</si>
  <si>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</si>
  <si>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</si>
  <si>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</si>
  <si>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</si>
  <si>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</si>
  <si>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</si>
  <si>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</si>
  <si>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</si>
  <si>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</si>
  <si>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</si>
  <si>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</si>
  <si>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</si>
  <si>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</si>
  <si>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</si>
  <si>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</si>
  <si>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</si>
  <si>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</si>
  <si>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</si>
  <si>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</si>
  <si>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</si>
  <si>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</si>
  <si>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</si>
  <si>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</si>
  <si>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</si>
  <si>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</si>
  <si>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</si>
  <si>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</si>
  <si>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</si>
  <si>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</si>
  <si>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</si>
  <si>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</si>
  <si>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</si>
  <si>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</si>
  <si>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</si>
  <si>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</si>
  <si>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</si>
  <si>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</si>
  <si>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</si>
  <si>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</si>
  <si>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</si>
  <si>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</si>
  <si>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</si>
  <si>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</si>
  <si>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</si>
  <si>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</si>
  <si>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</si>
  <si>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</si>
  <si>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</si>
  <si>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</si>
  <si>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</si>
  <si>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</si>
  <si>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</si>
  <si>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</si>
  <si>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</si>
  <si>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</si>
  <si>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</si>
  <si>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</si>
  <si>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</si>
  <si>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</si>
  <si>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</si>
  <si>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</si>
  <si>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</si>
  <si>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</si>
  <si>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</si>
  <si>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</si>
  <si>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</si>
  <si>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</si>
  <si>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</si>
  <si>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</si>
  <si>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</si>
  <si>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</si>
  <si>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</si>
  <si>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</si>
  <si>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</si>
  <si>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</si>
  <si>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</si>
  <si>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</si>
  <si>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</si>
  <si>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</si>
  <si>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</si>
  <si>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</si>
  <si>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</si>
  <si>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</si>
  <si>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</si>
  <si>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</si>
  <si>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</si>
  <si>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</si>
  <si>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</si>
  <si>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</si>
  <si>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</si>
  <si>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</si>
  <si>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</si>
  <si>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</si>
  <si>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</si>
  <si>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</si>
  <si>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</si>
  <si>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</si>
  <si>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</si>
  <si>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</si>
  <si>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</si>
  <si>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</si>
  <si>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</si>
  <si>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</si>
  <si>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</si>
  <si>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</si>
  <si>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</si>
  <si>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</si>
  <si>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</si>
  <si>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</si>
  <si>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</si>
  <si>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</si>
  <si>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</si>
  <si>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</si>
  <si>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</si>
  <si>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</si>
  <si>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</si>
  <si>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</si>
  <si>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</si>
  <si>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</si>
  <si>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</si>
  <si>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</si>
  <si>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</si>
  <si>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</si>
  <si>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</si>
  <si>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</si>
  <si>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</si>
  <si>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</si>
  <si>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</si>
  <si>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</si>
  <si>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</si>
  <si>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</si>
  <si>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</si>
  <si>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</si>
  <si>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</si>
  <si>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</si>
  <si>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</si>
  <si>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</si>
  <si>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</si>
  <si>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</si>
  <si>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</si>
  <si>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</si>
  <si>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</si>
  <si>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</si>
  <si>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</si>
  <si>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</si>
  <si>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</si>
  <si>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</si>
  <si>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</si>
  <si>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</si>
  <si>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</si>
  <si>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</si>
  <si>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</si>
  <si>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</si>
  <si>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</si>
  <si>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</si>
  <si>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</si>
  <si>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</si>
  <si>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</si>
  <si>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</si>
  <si>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</si>
  <si>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</si>
  <si>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</si>
  <si>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</si>
  <si>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</si>
  <si>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</si>
  <si>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</si>
  <si>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</si>
  <si>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</si>
  <si>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</si>
  <si>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</si>
  <si>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</si>
  <si>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</si>
  <si>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</si>
  <si>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</si>
  <si>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</si>
  <si>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</si>
  <si>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</si>
  <si>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</si>
  <si>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</si>
  <si>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</si>
  <si>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</si>
  <si>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</si>
  <si>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</si>
  <si>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</si>
  <si>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</si>
  <si>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</si>
  <si>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</si>
  <si>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</si>
  <si>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</si>
  <si>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</si>
  <si>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</si>
  <si>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</si>
  <si>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</si>
  <si>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</si>
  <si>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</si>
  <si>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</si>
  <si>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</si>
  <si>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</si>
  <si>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</si>
  <si>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</si>
  <si>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</si>
  <si>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</si>
  <si>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</si>
  <si>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</si>
  <si>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</si>
  <si>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</si>
  <si>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</si>
  <si>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</si>
  <si>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</si>
  <si>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</si>
  <si>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</si>
  <si>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</si>
  <si>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</si>
  <si>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</si>
  <si>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</si>
  <si>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</si>
  <si>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</si>
  <si>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</si>
  <si>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</si>
  <si>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</si>
  <si>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</si>
  <si>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</si>
  <si>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</si>
  <si>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</si>
  <si>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</si>
  <si>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</si>
  <si>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</si>
  <si>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</si>
  <si>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</si>
  <si>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</si>
  <si>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</si>
  <si>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</si>
  <si>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</si>
  <si>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</si>
  <si>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</si>
  <si>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</si>
  <si>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</si>
  <si>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</si>
  <si>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</si>
  <si>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</si>
  <si>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</si>
  <si>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</si>
  <si>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</si>
  <si>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</si>
  <si>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</si>
  <si>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</si>
  <si>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</si>
  <si>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</si>
  <si>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</si>
  <si>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</si>
  <si>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</si>
  <si>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</si>
  <si>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</si>
  <si>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</si>
  <si>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</si>
  <si>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</si>
  <si>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</si>
  <si>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</si>
  <si>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</si>
  <si>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</si>
  <si>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</si>
  <si>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</si>
  <si>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</si>
  <si>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</si>
  <si>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</si>
  <si>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</si>
  <si>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</si>
  <si>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</si>
  <si>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</si>
  <si>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</si>
  <si>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</si>
  <si>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</si>
  <si>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</si>
  <si>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</si>
  <si>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</si>
  <si>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</si>
  <si>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</si>
  <si>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</si>
  <si>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</si>
  <si>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</si>
  <si>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</si>
  <si>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</si>
  <si>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</si>
  <si>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</si>
  <si>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</si>
  <si>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</si>
  <si>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</si>
  <si>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</si>
  <si>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</si>
  <si>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</si>
  <si>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</si>
  <si>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</si>
  <si>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</si>
  <si>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</si>
  <si>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</si>
  <si>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</si>
  <si>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</si>
  <si>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</si>
  <si>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</si>
  <si>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</si>
  <si>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</si>
  <si>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</si>
  <si>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</si>
  <si>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</si>
  <si>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</si>
  <si>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</si>
  <si>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</si>
  <si>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</si>
  <si>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</si>
  <si>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</si>
  <si>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</si>
  <si>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</si>
  <si>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</si>
  <si>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</si>
  <si>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</si>
  <si>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</si>
  <si>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</si>
  <si>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</si>
  <si>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</si>
  <si>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</si>
  <si>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</si>
  <si>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</si>
  <si>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</si>
  <si>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</si>
  <si>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</si>
  <si>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</si>
  <si>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</si>
  <si>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</si>
  <si>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</si>
  <si>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</si>
  <si>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</si>
  <si>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</si>
  <si>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</si>
  <si>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</si>
  <si>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</si>
  <si>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</si>
  <si>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</si>
  <si>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</si>
  <si>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</si>
  <si>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</si>
  <si>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</si>
  <si>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</si>
  <si>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</si>
  <si>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</si>
  <si>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</si>
  <si>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</si>
  <si>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</si>
  <si>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</si>
  <si>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</si>
  <si>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</si>
  <si>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</si>
  <si>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</si>
  <si>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</si>
  <si>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</si>
  <si>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</si>
  <si>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</si>
  <si>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</si>
  <si>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</si>
  <si>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</si>
  <si>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</si>
  <si>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</si>
  <si>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</si>
  <si>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</si>
  <si>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</si>
  <si>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</si>
  <si>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</si>
  <si>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</si>
  <si>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</si>
  <si>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</si>
  <si>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</si>
  <si>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</si>
  <si>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</si>
  <si>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</si>
  <si>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</si>
  <si>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</si>
  <si>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</si>
  <si>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</si>
  <si>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</si>
  <si>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</si>
  <si>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</si>
  <si>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</si>
  <si>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</si>
  <si>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</si>
  <si>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</si>
  <si>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</si>
  <si>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</si>
  <si>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</si>
  <si>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</si>
  <si>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</si>
  <si>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</si>
  <si>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</si>
  <si>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</si>
  <si>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</si>
  <si>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</si>
  <si>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</si>
  <si>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</si>
  <si>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</si>
  <si>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</si>
  <si>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</si>
  <si>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</si>
  <si>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</si>
  <si>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</si>
  <si>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</si>
  <si>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</si>
  <si>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</si>
  <si>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</si>
  <si>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</si>
  <si>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</si>
  <si>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</si>
  <si>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</si>
  <si>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</si>
  <si>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</si>
  <si>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</si>
  <si>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</si>
  <si>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</si>
  <si>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</si>
  <si>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</si>
  <si>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</si>
  <si>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</si>
  <si>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</si>
  <si>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</si>
  <si>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</si>
  <si>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</si>
  <si>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</si>
  <si>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</si>
  <si>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</si>
  <si>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</si>
  <si>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</si>
  <si>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</si>
  <si>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</si>
  <si>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</si>
  <si>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</si>
  <si>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</si>
  <si>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</si>
  <si>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</si>
  <si>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</si>
  <si>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</si>
  <si>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</si>
  <si>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</si>
  <si>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</si>
  <si>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</si>
  <si>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</si>
  <si>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</si>
  <si>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</si>
  <si>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</si>
  <si>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</si>
  <si>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</si>
  <si>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</si>
  <si>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</si>
  <si>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</si>
  <si>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</si>
  <si>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</si>
  <si>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</si>
  <si>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</si>
  <si>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</si>
  <si>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</si>
  <si>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</si>
  <si>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</si>
  <si>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</si>
  <si>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</si>
  <si>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</si>
  <si>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</si>
  <si>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</si>
  <si>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</si>
  <si>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</si>
  <si>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</si>
  <si>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</si>
  <si>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</si>
  <si>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</si>
  <si>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</si>
  <si>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</si>
  <si>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</si>
  <si>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</si>
  <si>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</si>
  <si>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</si>
  <si>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</si>
  <si>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</si>
  <si>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</si>
  <si>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</si>
  <si>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</si>
  <si>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</si>
  <si>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</si>
  <si>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</si>
  <si>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</si>
  <si>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</si>
  <si>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</si>
  <si>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</si>
  <si>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</si>
  <si>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</si>
  <si>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</si>
  <si>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</si>
  <si>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</si>
  <si>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</si>
  <si>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</si>
  <si>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</si>
  <si>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</si>
  <si>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</si>
  <si>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</si>
  <si>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</si>
  <si>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</si>
  <si>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</si>
  <si>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</si>
  <si>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</si>
  <si>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</si>
  <si>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</si>
  <si>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</si>
  <si>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</si>
  <si>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</si>
  <si>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</si>
  <si>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</si>
  <si>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</si>
  <si>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</si>
  <si>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</si>
  <si>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</si>
  <si>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</si>
  <si>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</si>
  <si>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</si>
  <si>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</si>
  <si>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</si>
  <si>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</si>
  <si>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</si>
  <si>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</si>
  <si>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</si>
  <si>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</si>
  <si>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</si>
  <si>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</si>
  <si>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</si>
  <si>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</si>
  <si>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</si>
  <si>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</si>
  <si>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</si>
  <si>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</si>
  <si>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</si>
  <si>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</si>
  <si>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</si>
  <si>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</si>
  <si>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</si>
  <si>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</si>
  <si>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</si>
  <si>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</si>
  <si>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</si>
  <si>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</si>
  <si>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</si>
  <si>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</si>
  <si>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</si>
  <si>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</si>
  <si>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</si>
  <si>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</si>
  <si>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</si>
  <si>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</si>
  <si>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</si>
  <si>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</si>
  <si>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</si>
  <si>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</si>
  <si>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</si>
  <si>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</si>
  <si>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</si>
  <si>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</si>
  <si>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</si>
  <si>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</si>
  <si>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</si>
  <si>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</si>
  <si>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</si>
  <si>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</si>
  <si>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</si>
  <si>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</si>
  <si>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</si>
  <si>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</si>
  <si>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</si>
  <si>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</si>
  <si>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</si>
  <si>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</si>
  <si>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</si>
  <si>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</si>
  <si>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</si>
  <si>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</si>
  <si>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</si>
  <si>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</si>
  <si>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</si>
  <si>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</si>
  <si>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</si>
  <si>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</si>
  <si>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</si>
  <si>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</si>
  <si>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</si>
  <si>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</si>
  <si>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</si>
  <si>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</si>
  <si>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</si>
  <si>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</si>
  <si>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</si>
  <si>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</si>
  <si>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</si>
  <si>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</si>
  <si>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</si>
  <si>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</si>
  <si>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</si>
  <si>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</si>
  <si>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</si>
  <si>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</si>
  <si>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</si>
  <si>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</si>
  <si>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</si>
  <si>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</si>
  <si>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</si>
  <si>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</si>
  <si>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</si>
  <si>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</si>
  <si>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</si>
  <si>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</si>
  <si>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</si>
  <si>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</si>
  <si>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</si>
  <si>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</si>
  <si>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</si>
  <si>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</si>
  <si>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</si>
  <si>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</si>
  <si>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</si>
  <si>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</si>
  <si>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</si>
  <si>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</si>
  <si>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</si>
  <si>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</si>
  <si>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</si>
  <si>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</si>
  <si>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</si>
  <si>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</si>
  <si>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</si>
  <si>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</si>
  <si>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</si>
  <si>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</si>
  <si>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</si>
  <si>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</si>
  <si>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</si>
  <si>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</si>
  <si>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</si>
  <si>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</si>
  <si>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</si>
  <si>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</si>
  <si>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</si>
  <si>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</si>
  <si>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</si>
  <si>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</si>
  <si>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</si>
  <si>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</si>
  <si>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</si>
  <si>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</si>
  <si>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</si>
  <si>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</si>
  <si>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</si>
  <si>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</si>
  <si>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</si>
  <si>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</si>
  <si>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</si>
  <si>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</si>
  <si>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</si>
  <si>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</si>
  <si>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</si>
  <si>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</si>
  <si>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</si>
  <si>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</si>
  <si>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</si>
  <si>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</si>
  <si>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</si>
  <si>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</si>
  <si>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</si>
  <si>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</si>
  <si>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</si>
  <si>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</si>
  <si>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</si>
  <si>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</si>
  <si>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</si>
  <si>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</si>
  <si>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</si>
  <si>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</si>
  <si>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</si>
  <si>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</si>
  <si>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</si>
  <si>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</si>
  <si>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</si>
  <si>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</si>
  <si>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</si>
  <si>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</si>
  <si>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</si>
  <si>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</si>
  <si>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</si>
  <si>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</si>
  <si>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</si>
  <si>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</si>
  <si>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</si>
  <si>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</si>
  <si>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</si>
  <si>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</si>
  <si>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</si>
  <si>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</si>
  <si>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</si>
  <si>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</si>
  <si>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</si>
  <si>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</si>
  <si>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</si>
  <si>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</si>
  <si>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</si>
  <si>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</si>
  <si>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</si>
  <si>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</si>
  <si>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</si>
  <si>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</si>
  <si>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</si>
  <si>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</si>
  <si>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</si>
  <si>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</si>
  <si>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</si>
  <si>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</si>
  <si>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</si>
  <si>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</si>
  <si>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</si>
  <si>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</si>
  <si>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</si>
  <si>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</si>
  <si>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</si>
  <si>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</si>
  <si>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</si>
  <si>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</si>
  <si>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</si>
  <si>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</si>
  <si>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</si>
  <si>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</si>
  <si>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</si>
  <si>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</si>
  <si>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</si>
  <si>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</si>
  <si>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</si>
  <si>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</si>
  <si>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</si>
  <si>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</si>
  <si>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</si>
  <si>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</si>
  <si>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</si>
  <si>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</si>
  <si>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</si>
  <si>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</si>
  <si>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</si>
  <si>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</si>
  <si>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</si>
  <si>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</si>
  <si>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</si>
  <si>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</si>
  <si>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</si>
  <si>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</si>
  <si>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</si>
  <si>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</si>
  <si>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</si>
  <si>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</si>
  <si>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</si>
  <si>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</si>
  <si>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</si>
  <si>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</si>
  <si>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</si>
  <si>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</si>
  <si>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</si>
  <si>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</si>
  <si>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</si>
  <si>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</si>
  <si>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</si>
  <si>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</si>
  <si>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</si>
  <si>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</si>
  <si>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</si>
  <si>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</si>
  <si>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</si>
  <si>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</si>
  <si>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</si>
  <si>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</si>
  <si>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</si>
  <si>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</si>
  <si>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</si>
  <si>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</si>
  <si>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</si>
  <si>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</si>
  <si>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</si>
  <si>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</si>
  <si>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</si>
  <si>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</si>
  <si>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</si>
  <si>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</si>
  <si>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</si>
  <si>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</si>
  <si>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</si>
  <si>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</si>
  <si>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</si>
  <si>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</si>
  <si>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</si>
  <si>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</si>
  <si>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</si>
  <si>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</si>
  <si>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</si>
  <si>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</si>
  <si>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</si>
  <si>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</si>
  <si>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</si>
  <si>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</si>
  <si>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</si>
  <si>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</si>
  <si>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</si>
  <si>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</si>
  <si>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</si>
  <si>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</si>
  <si>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</si>
  <si>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</si>
  <si>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</si>
  <si>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</si>
  <si>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</si>
  <si>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</si>
  <si>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</si>
  <si>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</si>
  <si>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</si>
  <si>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</si>
  <si>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</si>
  <si>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</si>
  <si>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</si>
  <si>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</si>
  <si>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</si>
  <si>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</si>
  <si>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</si>
  <si>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</si>
  <si>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</si>
  <si>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</si>
  <si>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</si>
  <si>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</si>
  <si>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</si>
  <si>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</si>
  <si>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</si>
  <si>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</si>
  <si>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</si>
  <si>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</si>
  <si>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</si>
  <si>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</si>
  <si>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</si>
  <si>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</si>
  <si>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</si>
  <si>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</si>
  <si>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</si>
  <si>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</si>
  <si>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</si>
  <si>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</si>
  <si>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</si>
  <si>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</si>
  <si>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</si>
  <si>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</si>
  <si>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</si>
  <si>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</si>
  <si>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</si>
  <si>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</si>
  <si>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</si>
  <si>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</si>
  <si>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</si>
  <si>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</si>
  <si>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</si>
  <si>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</si>
  <si>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</si>
  <si>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</si>
  <si>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</si>
  <si>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</si>
  <si>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</si>
  <si>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</si>
  <si>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</si>
  <si>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</si>
  <si>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</si>
  <si>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</si>
  <si>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</si>
  <si>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</si>
  <si>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</si>
  <si>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</si>
  <si>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</si>
  <si>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</si>
  <si>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</si>
  <si>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</si>
  <si>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</si>
  <si>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</si>
  <si>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</si>
  <si>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</si>
  <si>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</si>
  <si>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</si>
  <si>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</si>
  <si>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</si>
  <si>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</si>
  <si>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</si>
  <si>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</si>
  <si>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</si>
  <si>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</si>
  <si>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</si>
  <si>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</si>
  <si>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</si>
  <si>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</si>
  <si>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</si>
  <si>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</si>
  <si>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</si>
  <si>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</si>
  <si>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</si>
  <si>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</si>
  <si>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</si>
  <si>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</si>
  <si>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</si>
  <si>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</si>
  <si>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</si>
  <si>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</si>
  <si>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</si>
  <si>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</si>
  <si>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</si>
  <si>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</si>
  <si>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</si>
  <si>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</si>
  <si>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</si>
  <si>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</si>
  <si>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</si>
  <si>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</si>
  <si>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</si>
  <si>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</si>
  <si>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</si>
  <si>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</si>
  <si>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</si>
  <si>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</si>
  <si>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</si>
  <si>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</si>
  <si>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</si>
  <si>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</si>
  <si>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</si>
  <si>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</si>
  <si>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</si>
  <si>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</si>
  <si>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</si>
  <si>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</si>
  <si>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</si>
  <si>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</si>
  <si>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</si>
  <si>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</si>
  <si>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</si>
  <si>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</si>
  <si>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</si>
  <si>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</si>
  <si>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</si>
  <si>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</si>
  <si>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</si>
  <si>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</si>
  <si>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</si>
  <si>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</si>
  <si>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</si>
  <si>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</si>
  <si>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</si>
  <si>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</si>
  <si>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</si>
  <si>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</si>
  <si>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</si>
  <si>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</si>
  <si>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</si>
  <si>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</si>
  <si>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</si>
  <si>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</si>
  <si>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</si>
  <si>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</si>
  <si>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</si>
  <si>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</si>
  <si>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</si>
  <si>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</si>
  <si>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</si>
  <si>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</si>
  <si>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</si>
  <si>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</si>
  <si>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</si>
  <si>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</si>
  <si>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</si>
  <si>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</si>
  <si>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</si>
  <si>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</si>
  <si>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</si>
  <si>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</si>
  <si>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</si>
  <si>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</si>
  <si>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</si>
  <si>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</si>
  <si>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</si>
  <si>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</si>
  <si>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</si>
  <si>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</si>
  <si>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</si>
  <si>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</si>
  <si>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</si>
  <si>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</si>
  <si>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</si>
  <si>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</si>
  <si>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</si>
  <si>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</si>
  <si>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</si>
  <si>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</si>
  <si>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</si>
  <si>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</si>
  <si>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</si>
  <si>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</si>
  <si>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</si>
  <si>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</si>
  <si>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</si>
  <si>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</si>
  <si>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</si>
  <si>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</si>
  <si>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</si>
  <si>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</si>
  <si>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</si>
  <si>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</si>
  <si>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</si>
  <si>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</si>
  <si>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</si>
  <si>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</si>
  <si>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</si>
  <si>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</si>
  <si>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</si>
  <si>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</si>
  <si>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</si>
  <si>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</si>
  <si>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</si>
  <si>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</si>
  <si>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</si>
  <si>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</si>
  <si>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</si>
  <si>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</si>
  <si>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</si>
  <si>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</si>
  <si>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</si>
  <si>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</si>
  <si>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</si>
  <si>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</si>
  <si>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</si>
  <si>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</si>
  <si>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</si>
  <si>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</si>
  <si>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</si>
  <si>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</si>
  <si>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</si>
  <si>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</si>
  <si>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</si>
  <si>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</si>
  <si>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</si>
  <si>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</si>
  <si>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</si>
  <si>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</si>
  <si>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</si>
  <si>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</si>
  <si>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</si>
  <si>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</si>
  <si>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</si>
  <si>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</si>
  <si>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</si>
  <si>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</si>
  <si>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</si>
  <si>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</si>
  <si>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</si>
  <si>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</si>
  <si>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</si>
  <si>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</si>
  <si>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</si>
  <si>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</si>
  <si>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</si>
  <si>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</si>
  <si>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</si>
  <si>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</si>
  <si>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</si>
  <si>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</si>
  <si>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</si>
  <si>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</si>
  <si>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</si>
  <si>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</si>
  <si>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</si>
  <si>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</si>
  <si>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</si>
  <si>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</si>
  <si>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</si>
  <si>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</si>
  <si>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</si>
  <si>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</si>
  <si>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</si>
  <si>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</si>
  <si>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</si>
  <si>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</si>
  <si>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</si>
  <si>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</si>
  <si>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</si>
  <si>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</si>
  <si>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</si>
  <si>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</si>
  <si>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</si>
  <si>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</si>
  <si>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</si>
  <si>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</si>
  <si>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</si>
  <si>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</si>
  <si>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</si>
  <si>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</si>
  <si>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</si>
  <si>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</si>
  <si>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</si>
  <si>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</si>
  <si>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</si>
  <si>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</si>
  <si>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</si>
  <si>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</si>
  <si>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</si>
  <si>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</si>
  <si>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</si>
  <si>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</si>
  <si>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</si>
  <si>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</si>
  <si>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</si>
  <si>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</si>
  <si>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</si>
  <si>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</si>
  <si>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</si>
  <si>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</si>
  <si>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</si>
  <si>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</si>
  <si>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</si>
  <si>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</si>
  <si>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</si>
  <si>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</si>
  <si>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</si>
  <si>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</si>
  <si>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</si>
  <si>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</si>
  <si>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</si>
  <si>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</si>
  <si>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</si>
  <si>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</si>
  <si>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</si>
  <si>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</si>
  <si>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</si>
  <si>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</si>
  <si>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</si>
  <si>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</si>
  <si>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</si>
  <si>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</si>
  <si>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</si>
  <si>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</si>
  <si>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</si>
  <si>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</si>
  <si>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</si>
  <si>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</si>
  <si>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</si>
  <si>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</si>
  <si>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</si>
  <si>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</si>
  <si>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</si>
  <si>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</si>
  <si>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</si>
  <si>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</si>
  <si>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</si>
  <si>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</si>
  <si>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</si>
  <si>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</si>
  <si>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</si>
  <si>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</si>
  <si>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</si>
  <si>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</si>
  <si>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</si>
  <si>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</si>
  <si>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</si>
  <si>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</si>
  <si>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</si>
  <si>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</si>
  <si>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</si>
  <si>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</si>
  <si>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</si>
  <si>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</si>
  <si>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</si>
  <si>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</si>
  <si>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</si>
  <si>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</si>
  <si>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</si>
  <si>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</si>
  <si>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</si>
  <si>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</si>
  <si>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</si>
  <si>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</si>
  <si>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</si>
  <si>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</si>
  <si>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</si>
  <si>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</si>
  <si>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</si>
  <si>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</si>
  <si>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</si>
  <si>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</si>
  <si>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</si>
  <si>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</si>
  <si>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</si>
  <si>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</si>
  <si>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</si>
  <si>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</si>
  <si>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</si>
  <si>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</si>
  <si>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</si>
  <si>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</si>
  <si>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</si>
  <si>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</si>
  <si>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</si>
  <si>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</si>
  <si>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</si>
  <si>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</si>
  <si>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</si>
  <si>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</si>
  <si>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</si>
  <si>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</si>
  <si>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</si>
  <si>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</si>
  <si>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</si>
  <si>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</si>
  <si>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</si>
  <si>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</si>
  <si>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</si>
  <si>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</si>
  <si>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</si>
  <si>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</si>
  <si>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</si>
  <si>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</si>
  <si>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</si>
  <si>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</si>
  <si>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</si>
  <si>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</si>
  <si>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</si>
  <si>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</si>
  <si>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</si>
  <si>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</si>
  <si>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</si>
  <si>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</si>
  <si>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</si>
  <si>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</si>
  <si>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</si>
  <si>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</si>
  <si>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</si>
  <si>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</si>
  <si>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</si>
  <si>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</si>
  <si>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</si>
  <si>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</si>
  <si>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</si>
  <si>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</si>
  <si>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</si>
  <si>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</si>
  <si>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</si>
  <si>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</si>
  <si>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</si>
  <si>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</si>
  <si>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</si>
  <si>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</si>
  <si>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</si>
  <si>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</si>
  <si>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</si>
  <si>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</si>
  <si>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</si>
  <si>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</si>
  <si>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</si>
  <si>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</si>
  <si>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</si>
  <si>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</si>
  <si>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</si>
  <si>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</si>
  <si>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</si>
  <si>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</si>
  <si>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</si>
  <si>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</si>
  <si>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</si>
  <si>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</si>
  <si>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</si>
  <si>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</si>
  <si>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</si>
  <si>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</si>
  <si>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</si>
  <si>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</si>
  <si>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</si>
  <si>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</si>
  <si>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</si>
  <si>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</si>
  <si>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</si>
  <si>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</si>
  <si>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</si>
  <si>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</si>
  <si>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</si>
  <si>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</si>
  <si>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</si>
  <si>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</si>
  <si>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</si>
  <si>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</si>
  <si>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</si>
  <si>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</si>
  <si>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</si>
  <si>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</si>
  <si>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</si>
  <si>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</si>
  <si>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</si>
  <si>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</si>
  <si>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</si>
  <si>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</si>
  <si>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</si>
  <si>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</si>
  <si>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</si>
  <si>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</si>
  <si>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</si>
  <si>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</si>
  <si>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</si>
  <si>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</si>
  <si>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</si>
  <si>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</si>
  <si>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</si>
  <si>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</si>
  <si>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</si>
  <si>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</si>
  <si>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</si>
  <si>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</si>
  <si>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</si>
  <si>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</si>
  <si>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</si>
  <si>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</si>
  <si>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</si>
  <si>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</si>
  <si>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</si>
  <si>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</si>
  <si>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</si>
  <si>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</si>
  <si>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</si>
  <si>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</si>
  <si>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</si>
  <si>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</si>
  <si>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</si>
  <si>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</si>
  <si>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</si>
  <si>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</si>
  <si>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</si>
  <si>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</si>
  <si>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</si>
  <si>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</si>
  <si>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</si>
  <si>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</si>
  <si>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</si>
  <si>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</si>
  <si>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</si>
  <si>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</si>
  <si>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</si>
  <si>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</si>
  <si>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</si>
  <si>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</si>
  <si>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</si>
  <si>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</si>
  <si>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</si>
  <si>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</si>
  <si>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</si>
  <si>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</si>
  <si>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</si>
  <si>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</si>
  <si>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</si>
  <si>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</si>
  <si>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</si>
  <si>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</si>
  <si>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</si>
  <si>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</si>
  <si>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</si>
  <si>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</si>
  <si>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</si>
  <si>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</si>
  <si>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</si>
  <si>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</si>
  <si>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</si>
  <si>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</si>
  <si>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</si>
  <si>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</si>
  <si>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</si>
  <si>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</si>
  <si>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</si>
  <si>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</si>
  <si>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</si>
  <si>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</si>
  <si>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</si>
  <si>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</si>
  <si>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</si>
  <si>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</si>
  <si>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</si>
  <si>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</si>
  <si>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</si>
  <si>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</si>
  <si>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</si>
  <si>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</si>
  <si>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</si>
  <si>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</si>
  <si>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</si>
  <si>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</si>
  <si>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</si>
  <si>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</si>
  <si>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</si>
  <si>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</si>
  <si>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</si>
  <si>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</si>
  <si>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</si>
  <si>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</si>
  <si>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</si>
  <si>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</si>
  <si>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</si>
  <si>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</si>
  <si>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</si>
  <si>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</si>
  <si>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</si>
  <si>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</si>
  <si>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</si>
  <si>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</si>
  <si>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</si>
  <si>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</si>
  <si>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</si>
  <si>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</si>
  <si>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</si>
  <si>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</si>
  <si>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</si>
  <si>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</si>
  <si>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</si>
  <si>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</si>
  <si>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</si>
  <si>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</si>
  <si>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</si>
  <si>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</si>
  <si>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</si>
  <si>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</si>
  <si>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</si>
  <si>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</si>
  <si>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</si>
  <si>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</si>
  <si>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</si>
  <si>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</si>
  <si>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</si>
  <si>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</si>
  <si>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</si>
  <si>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</si>
  <si>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</si>
  <si>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</si>
  <si>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</si>
  <si>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</si>
  <si>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</si>
  <si>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</si>
  <si>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</si>
  <si>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</si>
  <si>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</si>
  <si>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</si>
  <si>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</si>
  <si>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</si>
  <si>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</si>
  <si>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</si>
  <si>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</si>
  <si>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</si>
  <si>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</si>
  <si>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</si>
  <si>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</si>
  <si>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</si>
  <si>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</si>
  <si>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</si>
  <si>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</si>
  <si>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</si>
  <si>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</si>
  <si>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</si>
  <si>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</si>
  <si>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</si>
  <si>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</si>
  <si>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</si>
  <si>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</si>
  <si>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</si>
  <si>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</si>
  <si>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</si>
  <si>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</si>
  <si>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</si>
  <si>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</si>
  <si>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</si>
  <si>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</si>
  <si>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</si>
  <si>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</si>
  <si>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</si>
  <si>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</si>
  <si>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</si>
  <si>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</si>
  <si>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</si>
  <si>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</si>
  <si>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</si>
  <si>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</si>
  <si>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</si>
  <si>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</si>
  <si>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</si>
  <si>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</si>
  <si>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</si>
  <si>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</si>
  <si>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</si>
  <si>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</si>
  <si>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</si>
  <si>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</si>
  <si>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</si>
  <si>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</si>
  <si>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</si>
  <si>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</si>
  <si>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</si>
  <si>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</si>
  <si>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</si>
  <si>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</si>
  <si>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</si>
  <si>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</si>
  <si>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</si>
  <si>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</si>
  <si>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</si>
  <si>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</si>
  <si>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</si>
  <si>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</si>
  <si>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</si>
  <si>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</si>
  <si>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</si>
  <si>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</si>
  <si>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</si>
  <si>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</si>
  <si>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</si>
  <si>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</si>
  <si>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</si>
  <si>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</si>
  <si>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</si>
  <si>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</si>
  <si>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</si>
  <si>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</si>
  <si>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</si>
  <si>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</si>
  <si>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</si>
  <si>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</si>
  <si>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</si>
  <si>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</si>
  <si>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</si>
  <si>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</si>
  <si>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</si>
  <si>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</si>
  <si>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</si>
  <si>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</si>
  <si>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</si>
  <si>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</si>
  <si>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</si>
  <si>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</si>
  <si>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</si>
  <si>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</si>
  <si>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</si>
  <si>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</si>
  <si>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</si>
  <si>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</si>
  <si>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</si>
  <si>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</si>
  <si>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</si>
  <si>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</si>
  <si>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</si>
  <si>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</si>
  <si>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</si>
  <si>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</si>
  <si>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</si>
  <si>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</si>
  <si>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</si>
  <si>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</si>
  <si>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</si>
  <si>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</si>
  <si>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</si>
  <si>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</si>
  <si>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</si>
  <si>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</si>
  <si>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</si>
  <si>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</si>
  <si>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</si>
  <si>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</si>
  <si>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</si>
  <si>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</si>
  <si>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</si>
  <si>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</si>
  <si>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</si>
  <si>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</si>
  <si>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</si>
  <si>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</si>
  <si>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</si>
  <si>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</si>
  <si>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</si>
  <si>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</si>
  <si>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</si>
  <si>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</si>
  <si>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</si>
  <si>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</si>
  <si>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</si>
  <si>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</si>
  <si>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</si>
  <si>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</si>
  <si>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</si>
  <si>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</si>
  <si>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</si>
  <si>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</si>
  <si>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</si>
  <si>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</si>
  <si>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</si>
  <si>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</si>
  <si>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</si>
  <si>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</si>
  <si>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</si>
  <si>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</si>
  <si>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</si>
  <si>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</si>
  <si>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</si>
  <si>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</si>
  <si>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</si>
  <si>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</si>
  <si>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</si>
  <si>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</si>
  <si>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</si>
  <si>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</si>
  <si>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</si>
  <si>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</si>
  <si>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</si>
  <si>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</si>
  <si>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</si>
  <si>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</si>
  <si>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</si>
  <si>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</si>
  <si>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</si>
  <si>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</si>
  <si>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</si>
  <si>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</si>
  <si>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</si>
  <si>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</si>
  <si>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</si>
  <si>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</si>
  <si>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</si>
  <si>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</si>
  <si>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</si>
  <si>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</si>
  <si>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</si>
  <si>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</si>
  <si>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</si>
  <si>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</si>
  <si>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</si>
  <si>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</si>
  <si>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</si>
  <si>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</si>
  <si>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</si>
  <si>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</si>
  <si>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</si>
  <si>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</si>
  <si>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</si>
  <si>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</si>
  <si>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</si>
  <si>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</si>
  <si>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</si>
  <si>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</si>
  <si>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</si>
  <si>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</si>
  <si>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</si>
  <si>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</si>
  <si>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</si>
  <si>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</si>
  <si>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</si>
  <si>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</si>
  <si>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</si>
  <si>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</si>
  <si>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</si>
  <si>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</si>
  <si>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</si>
  <si>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</si>
  <si>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</si>
  <si>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</si>
  <si>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</si>
  <si>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</si>
  <si>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</si>
  <si>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</si>
  <si>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</si>
  <si>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</si>
  <si>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</si>
  <si>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</si>
  <si>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</si>
  <si>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</si>
  <si>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</si>
  <si>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</si>
  <si>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</si>
  <si>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</si>
  <si>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</si>
  <si>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</si>
  <si>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</si>
  <si>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</si>
  <si>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</si>
  <si>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</si>
  <si>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</si>
  <si>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</si>
  <si>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</si>
  <si>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</si>
  <si>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</si>
  <si>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</si>
  <si>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</si>
  <si>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</si>
  <si>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</si>
  <si>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</si>
  <si>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</si>
  <si>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</si>
  <si>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</si>
  <si>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</si>
  <si>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</si>
  <si>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</si>
  <si>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</si>
  <si>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</si>
  <si>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</si>
  <si>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</si>
  <si>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</si>
  <si>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</si>
  <si>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</si>
  <si>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</si>
  <si>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</si>
  <si>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</si>
  <si>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</si>
  <si>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</si>
  <si>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</si>
  <si>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</si>
  <si>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</si>
  <si>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</si>
  <si>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</si>
  <si>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</si>
  <si>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</si>
  <si>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</si>
  <si>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</si>
  <si>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</si>
  <si>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</si>
  <si>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</si>
  <si>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</si>
  <si>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</si>
  <si>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</si>
  <si>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</si>
  <si>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</si>
  <si>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</si>
  <si>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</si>
  <si>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</si>
  <si>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</si>
  <si>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</si>
  <si>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</si>
  <si>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</si>
  <si>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</si>
  <si>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</si>
  <si>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</si>
  <si>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</si>
  <si>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</si>
  <si>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</si>
  <si>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</si>
  <si>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</si>
  <si>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</si>
  <si>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</si>
  <si>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</si>
  <si>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</si>
  <si>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</si>
  <si>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</si>
  <si>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</si>
  <si>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</si>
  <si>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</si>
  <si>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</si>
  <si>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</si>
  <si>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</si>
  <si>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</si>
  <si>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</si>
  <si>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</si>
  <si>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</si>
  <si>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</si>
  <si>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</si>
  <si>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</si>
  <si>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</si>
  <si>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</si>
  <si>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</si>
  <si>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</si>
  <si>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</si>
  <si>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</si>
  <si>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</si>
  <si>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</si>
  <si>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</si>
  <si>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</si>
  <si>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</si>
  <si>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</si>
  <si>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</si>
  <si>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</si>
  <si>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</si>
  <si>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</si>
  <si>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</si>
  <si>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</si>
  <si>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</si>
  <si>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</si>
  <si>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</si>
  <si>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</si>
  <si>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</si>
  <si>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</si>
  <si>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</si>
  <si>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</si>
  <si>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</si>
  <si>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</si>
  <si>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</si>
  <si>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</si>
  <si>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</si>
  <si>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</si>
  <si>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</si>
  <si>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</si>
  <si>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</si>
  <si>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</si>
  <si>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</si>
  <si>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</si>
  <si>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</si>
  <si>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</si>
  <si>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</si>
  <si>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</si>
  <si>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</si>
  <si>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</si>
  <si>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</si>
  <si>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</si>
  <si>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</si>
  <si>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</si>
  <si>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</si>
  <si>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</si>
  <si>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</si>
  <si>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</si>
  <si>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</si>
  <si>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</si>
  <si>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</si>
  <si>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</si>
  <si>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</si>
  <si>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</si>
  <si>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</si>
  <si>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</si>
  <si>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</si>
  <si>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</si>
  <si>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</si>
  <si>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</si>
  <si>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</si>
  <si>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</si>
  <si>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</si>
  <si>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</si>
  <si>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</si>
  <si>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</si>
  <si>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</si>
  <si>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</si>
  <si>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</si>
  <si>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</si>
  <si>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</si>
  <si>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</si>
  <si>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</si>
  <si>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</si>
  <si>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</si>
  <si>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</si>
  <si>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</si>
  <si>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</si>
  <si>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</si>
  <si>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</si>
  <si>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</si>
  <si>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</si>
  <si>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</si>
  <si>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</si>
  <si>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</si>
  <si>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</si>
  <si>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</si>
  <si>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</si>
  <si>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</si>
  <si>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</si>
  <si>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</si>
  <si>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</si>
  <si>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</si>
  <si>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</si>
  <si>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</si>
  <si>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</si>
  <si>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</si>
  <si>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</si>
  <si>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</si>
  <si>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</si>
  <si>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</si>
  <si>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</si>
  <si>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</si>
  <si>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</si>
  <si>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</si>
  <si>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</si>
  <si>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</si>
  <si>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</si>
  <si>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</si>
  <si>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</si>
  <si>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</si>
  <si>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</si>
  <si>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</si>
  <si>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</si>
  <si>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</si>
  <si>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</si>
  <si>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</si>
  <si>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</si>
  <si>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</si>
  <si>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</si>
  <si>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</si>
  <si>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</si>
  <si>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</si>
  <si>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</si>
  <si>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</si>
  <si>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</si>
  <si>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</si>
  <si>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</si>
  <si>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</si>
  <si>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</si>
  <si>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</si>
  <si>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</si>
  <si>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</si>
  <si>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</si>
  <si>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</si>
  <si>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</si>
  <si>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</si>
  <si>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</si>
  <si>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</si>
  <si>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</si>
  <si>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</si>
  <si>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</si>
  <si>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</si>
  <si>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</si>
  <si>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</si>
  <si>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</si>
  <si>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</si>
  <si>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</si>
  <si>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</si>
  <si>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</si>
  <si>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</si>
  <si>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</si>
  <si>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</si>
  <si>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</si>
  <si>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</si>
  <si>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</si>
  <si>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</si>
  <si>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</si>
  <si>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</si>
  <si>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</si>
  <si>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</si>
  <si>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</si>
  <si>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</si>
  <si>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</si>
  <si>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</si>
  <si>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</si>
  <si>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</si>
  <si>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</si>
  <si>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</si>
  <si>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</si>
  <si>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</si>
  <si>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</si>
  <si>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</si>
  <si>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</si>
  <si>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</si>
  <si>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</si>
  <si>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</si>
  <si>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</si>
  <si>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</si>
  <si>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</si>
  <si>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</si>
  <si>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</si>
  <si>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</si>
  <si>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</si>
  <si>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</si>
  <si>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</si>
  <si>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</si>
  <si>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</si>
  <si>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</si>
  <si>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</si>
  <si>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</si>
  <si>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</si>
  <si>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</si>
  <si>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</si>
  <si>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</si>
  <si>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</si>
  <si>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</si>
  <si>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</si>
  <si>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</si>
  <si>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</si>
  <si>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</si>
  <si>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</si>
  <si>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</si>
  <si>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</si>
  <si>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</si>
  <si>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</si>
  <si>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</si>
  <si>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</si>
  <si>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</si>
  <si>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</si>
  <si>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</si>
  <si>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</si>
  <si>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</si>
  <si>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</si>
  <si>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</si>
  <si>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</si>
  <si>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</si>
  <si>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</si>
  <si>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</si>
  <si>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</si>
  <si>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</si>
  <si>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</si>
  <si>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</si>
  <si>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</si>
  <si>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</si>
  <si>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</si>
  <si>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</si>
  <si>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</si>
  <si>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</si>
  <si>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</si>
  <si>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</si>
  <si>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</si>
  <si>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</si>
  <si>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</si>
  <si>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</si>
  <si>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</si>
  <si>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</si>
  <si>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</si>
  <si>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</si>
  <si>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</si>
  <si>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</si>
  <si>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</si>
  <si>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</si>
  <si>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</si>
  <si>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</si>
  <si>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</si>
  <si>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</si>
  <si>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</si>
  <si>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</si>
  <si>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</si>
  <si>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</si>
  <si>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</si>
  <si>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</si>
  <si>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</si>
  <si>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</si>
  <si>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</si>
  <si>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</si>
  <si>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</si>
  <si>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</si>
  <si>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</si>
  <si>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</si>
  <si>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</si>
  <si>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</si>
  <si>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</si>
  <si>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</si>
  <si>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</si>
  <si>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</si>
  <si>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</si>
  <si>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</si>
  <si>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</si>
  <si>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</si>
  <si>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</si>
  <si>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</si>
  <si>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</si>
  <si>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</si>
  <si>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</si>
  <si>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</si>
  <si>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</si>
  <si>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</si>
  <si>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</si>
  <si>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</si>
  <si>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</si>
  <si>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</si>
  <si>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</si>
  <si>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</si>
  <si>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</si>
  <si>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</si>
  <si>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</si>
  <si>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</si>
  <si>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</si>
  <si>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</si>
  <si>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</si>
  <si>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</si>
  <si>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</si>
  <si>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</si>
  <si>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</si>
  <si>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</si>
  <si>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</si>
  <si>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</si>
  <si>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</si>
  <si>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</si>
  <si>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</si>
  <si>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</si>
  <si>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</si>
  <si>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</si>
  <si>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</si>
  <si>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</si>
  <si>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</si>
  <si>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</si>
  <si>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</si>
  <si>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</si>
  <si>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</si>
  <si>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</si>
  <si>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</si>
  <si>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</si>
  <si>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</si>
  <si>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</si>
  <si>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</si>
  <si>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</si>
  <si>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</si>
  <si>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</si>
  <si>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</si>
  <si>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</si>
  <si>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</si>
  <si>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</si>
  <si>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</si>
  <si>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</si>
  <si>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</si>
  <si>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</si>
  <si>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</si>
  <si>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</si>
  <si>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</si>
  <si>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</si>
  <si>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</si>
  <si>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</si>
  <si>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</si>
  <si>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</si>
  <si>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</si>
  <si>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</si>
  <si>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</si>
  <si>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</si>
  <si>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</si>
  <si>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</si>
  <si>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</si>
  <si>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</si>
  <si>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</si>
  <si>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</si>
  <si>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</si>
  <si>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</si>
  <si>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</si>
  <si>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</si>
  <si>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</si>
  <si>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</si>
  <si>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</si>
  <si>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</si>
  <si>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</si>
  <si>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</si>
  <si>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</si>
  <si>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</si>
  <si>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</si>
  <si>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</si>
  <si>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</si>
  <si>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</si>
  <si>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</si>
  <si>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</si>
  <si>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</si>
  <si>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</si>
  <si>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</si>
  <si>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</si>
  <si>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</si>
  <si>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</si>
  <si>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</si>
  <si>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</si>
  <si>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</si>
  <si>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</si>
  <si>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</si>
  <si>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</si>
  <si>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</si>
  <si>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</si>
  <si>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</si>
  <si>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</si>
  <si>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</si>
  <si>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</si>
  <si>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</si>
  <si>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</si>
  <si>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</si>
  <si>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</si>
  <si>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</si>
  <si>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</si>
  <si>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</si>
  <si>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</si>
  <si>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</si>
  <si>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</si>
  <si>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</si>
  <si>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</si>
  <si>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</si>
  <si>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</si>
  <si>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</si>
  <si>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</si>
  <si>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</si>
  <si>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</si>
  <si>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</si>
  <si>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</si>
  <si>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</si>
  <si>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</si>
  <si>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</si>
  <si>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</si>
  <si>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</si>
  <si>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</si>
  <si>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</si>
  <si>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</si>
  <si>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</si>
  <si>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</si>
  <si>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</si>
  <si>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</si>
  <si>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</si>
  <si>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</si>
  <si>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</si>
  <si>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</si>
  <si>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</si>
  <si>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</si>
  <si>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</si>
  <si>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</si>
  <si>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</si>
  <si>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</si>
  <si>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</si>
  <si>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</si>
  <si>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</si>
  <si>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</si>
  <si>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</si>
  <si>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</si>
  <si>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</si>
  <si>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</si>
  <si>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</si>
  <si>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</si>
  <si>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</si>
  <si>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</si>
  <si>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</si>
  <si>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</si>
  <si>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</si>
  <si>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</si>
  <si>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</si>
  <si>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</si>
  <si>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</si>
  <si>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</si>
  <si>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</si>
  <si>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</si>
  <si>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</si>
  <si>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</si>
  <si>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</si>
  <si>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</si>
  <si>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</si>
  <si>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</si>
  <si>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</si>
  <si>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</si>
  <si>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</si>
  <si>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</si>
  <si>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</si>
  <si>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</si>
  <si>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</si>
  <si>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</si>
  <si>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</si>
  <si>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</si>
  <si>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</si>
  <si>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</si>
  <si>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</si>
  <si>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</si>
  <si>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</si>
  <si>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</si>
  <si>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</si>
  <si>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</si>
  <si>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</si>
  <si>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</si>
  <si>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</si>
  <si>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</si>
  <si>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</si>
  <si>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</si>
  <si>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</si>
  <si>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</si>
  <si>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</si>
  <si>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</si>
  <si>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</si>
  <si>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</si>
  <si>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</si>
  <si>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</si>
  <si>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</si>
  <si>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</si>
  <si>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</si>
  <si>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</si>
  <si>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</si>
  <si>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</si>
  <si>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</si>
  <si>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</si>
  <si>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</si>
  <si>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</si>
  <si>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</si>
  <si>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</si>
  <si>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</si>
  <si>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</si>
  <si>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</si>
  <si>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</si>
  <si>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</si>
  <si>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</si>
  <si>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</si>
  <si>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</si>
  <si>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</si>
  <si>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</si>
  <si>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</si>
  <si>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</si>
  <si>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</si>
  <si>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</si>
  <si>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</si>
  <si>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</si>
  <si>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</si>
  <si>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</si>
  <si>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</si>
  <si>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</si>
  <si>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</si>
  <si>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</si>
  <si>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</si>
  <si>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</si>
  <si>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</si>
  <si>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</si>
  <si>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</si>
  <si>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</si>
  <si>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</si>
  <si>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</si>
  <si>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</si>
  <si>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</si>
  <si>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</si>
  <si>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</si>
  <si>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</si>
  <si>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</si>
  <si>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</si>
  <si>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</si>
  <si>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</si>
  <si>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</si>
  <si>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</si>
  <si>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</si>
  <si>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</si>
  <si>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</si>
  <si>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</si>
  <si>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</si>
  <si>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</si>
  <si>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</si>
  <si>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</si>
  <si>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</si>
  <si>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</si>
  <si>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</si>
  <si>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</si>
  <si>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</si>
  <si>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</si>
  <si>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</si>
  <si>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</si>
  <si>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</si>
  <si>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</si>
  <si>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</si>
  <si>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</si>
  <si>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</si>
  <si>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</si>
  <si>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</si>
  <si>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</si>
  <si>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</si>
  <si>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</si>
  <si>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</si>
  <si>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</si>
  <si>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</si>
  <si>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</si>
  <si>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</si>
  <si>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</si>
  <si>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</si>
  <si>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</si>
  <si>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</si>
  <si>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</si>
  <si>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</si>
  <si>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</si>
  <si>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</si>
  <si>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</si>
  <si>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</si>
  <si>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</si>
  <si>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</si>
  <si>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</si>
  <si>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</si>
  <si>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</si>
  <si>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</si>
  <si>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</si>
  <si>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</si>
  <si>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</si>
  <si>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</si>
  <si>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</si>
  <si>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</si>
  <si>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</si>
  <si>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</si>
  <si>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</si>
  <si>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</si>
  <si>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</si>
  <si>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</si>
  <si>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</si>
  <si>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</si>
  <si>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</si>
  <si>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</si>
  <si>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</si>
  <si>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</si>
  <si>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</si>
  <si>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</si>
  <si>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</si>
  <si>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</si>
  <si>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</si>
  <si>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</si>
  <si>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</si>
  <si>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</si>
  <si>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</si>
  <si>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</si>
  <si>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</si>
  <si>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</si>
  <si>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</si>
  <si>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</si>
  <si>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</si>
  <si>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</si>
  <si>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</si>
  <si>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</si>
  <si>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</si>
  <si>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</si>
  <si>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</si>
  <si>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</si>
  <si>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</si>
  <si>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</si>
  <si>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</si>
  <si>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</si>
  <si>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</si>
  <si>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</si>
  <si>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</si>
  <si>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</si>
  <si>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</si>
  <si>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</si>
  <si>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</si>
  <si>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</si>
  <si>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</si>
  <si>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</si>
  <si>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</si>
  <si>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</si>
  <si>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</si>
  <si>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</si>
  <si>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</si>
  <si>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</si>
  <si>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</si>
  <si>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</si>
  <si>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</si>
  <si>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</si>
  <si>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</si>
  <si>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</si>
  <si>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</si>
  <si>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</si>
  <si>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</si>
  <si>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</si>
  <si>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</si>
  <si>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</si>
  <si>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</si>
  <si>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</si>
  <si>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</si>
  <si>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</si>
  <si>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</si>
  <si>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</si>
  <si>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</si>
  <si>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</si>
  <si>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</si>
  <si>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</si>
  <si>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</si>
  <si>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</si>
  <si>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</si>
  <si>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</si>
  <si>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</si>
  <si>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</si>
  <si>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</si>
  <si>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</si>
  <si>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</si>
  <si>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</si>
  <si>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</si>
  <si>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</si>
  <si>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</si>
  <si>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</si>
  <si>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</si>
  <si>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</si>
  <si>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</si>
  <si>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</si>
  <si>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</si>
  <si>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</si>
  <si>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</si>
  <si>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</si>
  <si>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</si>
  <si>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</si>
  <si>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</si>
  <si>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</si>
  <si>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</si>
  <si>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</si>
  <si>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</si>
  <si>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</si>
  <si>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</si>
  <si>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</si>
  <si>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</si>
  <si>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</si>
  <si>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</si>
  <si>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</si>
  <si>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</si>
  <si>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</si>
  <si>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</si>
  <si>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</si>
  <si>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</si>
  <si>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</si>
  <si>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</si>
  <si>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</si>
  <si>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</si>
  <si>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</si>
  <si>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</si>
  <si>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</si>
  <si>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</si>
  <si>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</si>
  <si>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</si>
  <si>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</si>
  <si>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</si>
  <si>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</si>
  <si>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</si>
  <si>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</si>
  <si>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</si>
  <si>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</si>
  <si>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</si>
  <si>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</si>
  <si>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</si>
  <si>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</si>
  <si>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</si>
  <si>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</si>
  <si>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</si>
  <si>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</si>
  <si>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</si>
  <si>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</si>
  <si>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</si>
  <si>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</si>
  <si>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</si>
  <si>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</si>
  <si>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</si>
  <si>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</si>
  <si>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</si>
  <si>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</si>
  <si>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</si>
  <si>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</si>
  <si>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</si>
  <si>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</si>
  <si>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</si>
  <si>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</si>
  <si>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</si>
  <si>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</si>
  <si>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</si>
  <si>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</si>
  <si>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</si>
  <si>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</si>
  <si>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</si>
  <si>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</si>
  <si>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</si>
  <si>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</si>
  <si>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</si>
  <si>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</si>
  <si>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</si>
  <si>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</si>
  <si>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</si>
  <si>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</si>
  <si>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</si>
  <si>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</si>
  <si>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</si>
  <si>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</si>
  <si>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</si>
  <si>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</si>
  <si>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</si>
  <si>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</si>
  <si>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</si>
  <si>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</si>
  <si>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</si>
  <si>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</si>
  <si>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</si>
  <si>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</si>
  <si>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</si>
  <si>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</si>
  <si>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</si>
  <si>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</si>
  <si>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</si>
  <si>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</si>
  <si>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</si>
  <si>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</si>
  <si>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</si>
  <si>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</si>
  <si>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</si>
  <si>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</si>
  <si>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</si>
  <si>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</si>
  <si>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</si>
  <si>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</si>
  <si>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</si>
  <si>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</si>
  <si>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</si>
  <si>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</si>
  <si>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</si>
  <si>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</si>
  <si>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</si>
  <si>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</si>
  <si>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</si>
  <si>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</si>
  <si>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</si>
  <si>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</si>
  <si>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</si>
  <si>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</si>
  <si>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</si>
  <si>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</si>
  <si>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</si>
  <si>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</si>
  <si>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</si>
  <si>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</si>
  <si>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</si>
  <si>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</si>
  <si>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</si>
  <si>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</si>
  <si>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</si>
  <si>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</si>
  <si>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</si>
  <si>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</si>
  <si>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</si>
  <si>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</si>
  <si>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</si>
  <si>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</si>
  <si>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</si>
  <si>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</si>
  <si>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</si>
  <si>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</si>
  <si>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</si>
  <si>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</si>
  <si>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</si>
  <si>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</si>
  <si>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</si>
  <si>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</si>
  <si>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</si>
  <si>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</si>
  <si>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</si>
  <si>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</si>
  <si>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</si>
  <si>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</si>
  <si>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</si>
  <si>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</si>
  <si>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</si>
  <si>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</si>
  <si>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</si>
  <si>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</si>
  <si>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</si>
  <si>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</si>
  <si>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</si>
  <si>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</si>
  <si>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</si>
  <si>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</si>
  <si>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</si>
  <si>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</si>
  <si>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</si>
  <si>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</si>
  <si>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</si>
  <si>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</si>
  <si>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</si>
  <si>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</si>
  <si>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</si>
  <si>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</si>
  <si>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</si>
  <si>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</si>
  <si>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</si>
  <si>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</si>
  <si>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</si>
  <si>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</si>
  <si>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</si>
  <si>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</si>
  <si>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</si>
  <si>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</si>
  <si>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</si>
  <si>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</si>
  <si>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</si>
  <si>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</si>
  <si>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</si>
  <si>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</si>
  <si>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</si>
  <si>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</si>
  <si>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</si>
  <si>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</si>
  <si>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</si>
  <si>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</si>
  <si>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</si>
  <si>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</si>
  <si>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</si>
  <si>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</si>
  <si>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</si>
  <si>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</si>
  <si>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</si>
  <si>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</si>
  <si>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</si>
  <si>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</si>
  <si>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</si>
  <si>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</si>
  <si>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</si>
  <si>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</si>
  <si>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</si>
  <si>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</si>
  <si>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</si>
  <si>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</si>
  <si>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</si>
  <si>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</si>
  <si>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</si>
  <si>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</si>
  <si>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</si>
  <si>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</si>
  <si>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</si>
  <si>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</si>
  <si>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</si>
  <si>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</si>
  <si>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</si>
  <si>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</si>
  <si>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</si>
  <si>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</si>
  <si>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</si>
  <si>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</si>
  <si>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</si>
  <si>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</si>
  <si>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</si>
  <si>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</si>
  <si>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</si>
  <si>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</si>
  <si>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</si>
  <si>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</si>
  <si>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</si>
  <si>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</si>
  <si>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</si>
  <si>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</si>
  <si>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</si>
  <si>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</si>
  <si>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</si>
  <si>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</si>
  <si>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</si>
  <si>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</si>
  <si>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</si>
  <si>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</si>
  <si>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</si>
  <si>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</si>
  <si>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</si>
  <si>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</si>
  <si>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</si>
  <si>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</si>
  <si>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</si>
  <si>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</si>
  <si>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</si>
  <si>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</si>
  <si>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</si>
  <si>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</si>
  <si>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</si>
  <si>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</si>
  <si>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</si>
  <si>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</si>
  <si>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</si>
  <si>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</si>
  <si>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</si>
  <si>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</si>
  <si>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</si>
  <si>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</si>
  <si>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</si>
  <si>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</si>
  <si>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</si>
  <si>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</si>
  <si>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</si>
  <si>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</si>
  <si>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</si>
  <si>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</si>
  <si>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</si>
  <si>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</si>
  <si>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</si>
  <si>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</si>
  <si>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</si>
  <si>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</si>
  <si>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</si>
  <si>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</si>
  <si>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</si>
  <si>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</si>
  <si>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</si>
  <si>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</si>
  <si>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</si>
  <si>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</si>
  <si>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</si>
  <si>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</si>
  <si>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</si>
  <si>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</si>
  <si>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</si>
  <si>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</si>
  <si>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</si>
  <si>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</si>
  <si>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</si>
  <si>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</si>
  <si>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</si>
  <si>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</si>
  <si>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</si>
  <si>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</si>
  <si>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</si>
  <si>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</si>
  <si>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</si>
  <si>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</si>
  <si>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</si>
  <si>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</si>
  <si>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</si>
  <si>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</si>
  <si>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</si>
  <si>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</si>
  <si>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</si>
  <si>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</si>
  <si>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</si>
  <si>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</si>
  <si>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</si>
  <si>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</si>
  <si>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</si>
  <si>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</si>
  <si>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</si>
  <si>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</si>
  <si>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</si>
  <si>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</si>
  <si>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</si>
  <si>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</si>
  <si>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</si>
  <si>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</si>
  <si>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</si>
  <si>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</si>
  <si>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</si>
  <si>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</si>
  <si>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</si>
  <si>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</si>
  <si>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</si>
  <si>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</si>
  <si>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</si>
  <si>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</si>
  <si>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</si>
  <si>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</si>
  <si>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</si>
  <si>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</si>
  <si>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</si>
  <si>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</si>
  <si>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</si>
  <si>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</si>
  <si>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</si>
  <si>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</si>
  <si>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</si>
  <si>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</si>
  <si>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</si>
  <si>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</si>
  <si>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</si>
  <si>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</si>
  <si>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</si>
  <si>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</si>
  <si>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</si>
  <si>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</si>
  <si>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</si>
  <si>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</si>
  <si>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</si>
  <si>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</si>
  <si>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</si>
  <si>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</si>
  <si>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</si>
  <si>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</si>
  <si>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</si>
  <si>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</si>
  <si>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</si>
  <si>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</si>
  <si>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</si>
  <si>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</si>
  <si>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</si>
  <si>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</si>
  <si>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</si>
  <si>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</si>
  <si>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</si>
  <si>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</si>
  <si>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</si>
  <si>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</si>
  <si>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</si>
  <si>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</si>
  <si>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</si>
  <si>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</si>
  <si>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</si>
  <si>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</si>
  <si>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</si>
  <si>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</si>
  <si>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</si>
  <si>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</si>
  <si>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</si>
  <si>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</si>
  <si>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</si>
  <si>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</si>
  <si>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</si>
  <si>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</si>
  <si>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</si>
  <si>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</si>
  <si>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</si>
  <si>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</si>
  <si>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</si>
  <si>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</si>
  <si>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</si>
  <si>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</si>
  <si>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</si>
  <si>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</si>
  <si>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</si>
  <si>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</si>
  <si>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</si>
  <si>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</si>
  <si>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</si>
  <si>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</si>
  <si>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</si>
  <si>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</si>
  <si>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</si>
  <si>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</si>
  <si>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</si>
  <si>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</si>
  <si>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</si>
  <si>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</si>
  <si>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</si>
  <si>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</si>
  <si>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</si>
  <si>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</si>
  <si>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</si>
  <si>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</si>
  <si>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</si>
  <si>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</si>
  <si>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</si>
  <si>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</si>
  <si>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</si>
  <si>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</si>
  <si>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</si>
  <si>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</si>
  <si>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</si>
  <si>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</si>
  <si>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</si>
  <si>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</si>
  <si>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</si>
  <si>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</si>
  <si>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</si>
  <si>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</si>
  <si>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</si>
  <si>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</si>
  <si>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</si>
  <si>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</si>
  <si>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</si>
  <si>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</si>
  <si>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</si>
  <si>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</si>
  <si>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</si>
  <si>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</si>
  <si>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</si>
  <si>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</si>
  <si>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</si>
  <si>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</si>
  <si>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</si>
  <si>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</si>
  <si>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</si>
  <si>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</si>
  <si>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</si>
  <si>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</si>
  <si>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</si>
  <si>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</si>
  <si>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</si>
  <si>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</si>
  <si>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</si>
  <si>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</si>
  <si>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</si>
  <si>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</si>
  <si>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</si>
  <si>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</si>
  <si>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</si>
  <si>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</si>
  <si>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</si>
  <si>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</si>
  <si>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</si>
  <si>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</si>
  <si>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</si>
  <si>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</si>
  <si>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</si>
  <si>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</si>
  <si>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</si>
  <si>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</si>
  <si>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</si>
  <si>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</si>
  <si>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</si>
  <si>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</si>
  <si>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</si>
  <si>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</si>
  <si>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</si>
  <si>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</si>
  <si>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</si>
  <si>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</si>
  <si>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</si>
  <si>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</si>
  <si>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</si>
  <si>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</si>
  <si>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</si>
  <si>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</si>
  <si>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</si>
  <si>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</si>
  <si>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</si>
  <si>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</si>
  <si>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</si>
  <si>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</si>
  <si>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</si>
  <si>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</si>
  <si>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</si>
  <si>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</si>
  <si>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</si>
  <si>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</si>
  <si>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</si>
  <si>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</si>
  <si>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</si>
  <si>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</si>
  <si>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</si>
  <si>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</si>
  <si>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</si>
  <si>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</si>
  <si>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</si>
  <si>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</si>
  <si>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</si>
  <si>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</si>
  <si>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</si>
  <si>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</si>
  <si>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</si>
  <si>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</si>
  <si>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</si>
  <si>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</si>
  <si>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</si>
  <si>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</si>
  <si>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</si>
  <si>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</si>
  <si>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</si>
  <si>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</si>
  <si>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</si>
  <si>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</si>
  <si>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</si>
  <si>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</si>
  <si>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</si>
  <si>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</si>
  <si>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</si>
  <si>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</si>
  <si>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</si>
  <si>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</si>
  <si>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</si>
  <si>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</si>
  <si>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</si>
  <si>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</si>
  <si>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</si>
  <si>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</si>
  <si>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</si>
  <si>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</si>
  <si>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</si>
  <si>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</si>
  <si>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</si>
  <si>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</si>
  <si>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</si>
  <si>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</si>
  <si>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</si>
  <si>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</si>
  <si>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</si>
  <si>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</si>
  <si>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</si>
  <si>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</si>
  <si>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</si>
  <si>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</si>
  <si>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</si>
  <si>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</si>
  <si>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</si>
  <si>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</si>
  <si>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</si>
  <si>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</si>
  <si>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</si>
  <si>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</si>
  <si>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</si>
  <si>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</si>
  <si>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</si>
  <si>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</si>
  <si>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</si>
  <si>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</si>
  <si>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</si>
  <si>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</si>
  <si>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</si>
  <si>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</si>
  <si>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</si>
  <si>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</si>
  <si>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</si>
  <si>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</si>
  <si>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</si>
  <si>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</si>
  <si>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</si>
  <si>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</si>
  <si>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</si>
  <si>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</si>
  <si>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</si>
  <si>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</si>
  <si>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</si>
  <si>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</si>
  <si>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</si>
  <si>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</si>
  <si>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</si>
  <si>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</si>
  <si>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</si>
  <si>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</si>
  <si>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</si>
  <si>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</si>
  <si>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</si>
  <si>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</si>
  <si>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</si>
  <si>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</si>
  <si>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</si>
  <si>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</si>
  <si>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</si>
  <si>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</si>
  <si>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</si>
  <si>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</si>
  <si>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</si>
  <si>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</si>
  <si>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</si>
  <si>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</si>
  <si>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</si>
  <si>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</si>
  <si>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</si>
  <si>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</si>
  <si>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</si>
  <si>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</si>
  <si>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</si>
  <si>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</si>
  <si>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</si>
  <si>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</si>
  <si>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</si>
  <si>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</si>
  <si>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</si>
  <si>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</si>
  <si>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</si>
  <si>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</si>
  <si>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</si>
  <si>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</si>
  <si>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</si>
  <si>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</si>
  <si>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</si>
  <si>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</si>
  <si>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</si>
  <si>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</si>
  <si>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</si>
  <si>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</si>
  <si>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</si>
  <si>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</si>
  <si>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</si>
  <si>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</si>
  <si>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</si>
  <si>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</si>
  <si>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</si>
  <si>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</si>
  <si>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</si>
  <si>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</si>
  <si>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</si>
  <si>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</si>
  <si>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</si>
  <si>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</si>
  <si>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</si>
  <si>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</si>
  <si>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</si>
  <si>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</si>
  <si>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</si>
  <si>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</si>
  <si>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</si>
  <si>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</si>
  <si>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</si>
  <si>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</si>
  <si>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</si>
  <si>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</si>
  <si>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</si>
  <si>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</si>
  <si>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</si>
  <si>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</si>
  <si>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</si>
  <si>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</si>
  <si>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</si>
  <si>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</si>
  <si>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</si>
  <si>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</si>
  <si>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</si>
  <si>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</si>
  <si>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</si>
  <si>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</si>
  <si>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</si>
  <si>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</si>
  <si>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</si>
  <si>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</si>
  <si>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</si>
  <si>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</si>
  <si>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</si>
  <si>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</si>
  <si>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</si>
  <si>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</si>
  <si>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</si>
  <si>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</si>
  <si>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</si>
  <si>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</si>
  <si>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</si>
  <si>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</si>
  <si>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</si>
  <si>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</si>
  <si>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</si>
  <si>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</si>
  <si>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</si>
  <si>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</si>
  <si>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</si>
  <si>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</si>
  <si>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</si>
  <si>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</si>
  <si>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</si>
  <si>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</si>
  <si>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</si>
  <si>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</si>
  <si>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</si>
  <si>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</si>
  <si>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</si>
  <si>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</si>
  <si>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</si>
  <si>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</si>
  <si>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</si>
  <si>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</si>
  <si>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</si>
  <si>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</si>
  <si>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</si>
  <si>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</si>
  <si>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</si>
  <si>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</si>
  <si>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</si>
  <si>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</si>
  <si>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</si>
  <si>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</si>
  <si>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</si>
  <si>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</si>
  <si>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</si>
  <si>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</si>
  <si>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</si>
  <si>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</si>
  <si>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</si>
  <si>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</si>
  <si>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</si>
  <si>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</si>
  <si>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</si>
  <si>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</si>
  <si>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</si>
  <si>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</si>
  <si>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</si>
  <si>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</si>
  <si>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</si>
  <si>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</si>
  <si>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</si>
  <si>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</si>
  <si>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</si>
  <si>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</si>
  <si>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</si>
  <si>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</si>
  <si>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</si>
  <si>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</si>
  <si>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</si>
  <si>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</si>
  <si>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</si>
  <si>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</si>
  <si>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</si>
  <si>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</si>
  <si>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</si>
  <si>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</si>
  <si>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</si>
  <si>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</si>
  <si>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</si>
  <si>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</si>
  <si>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</si>
  <si>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</si>
  <si>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</si>
  <si>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</si>
  <si>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</si>
  <si>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</si>
  <si>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</si>
  <si>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</si>
  <si>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</si>
  <si>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</si>
  <si>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</si>
  <si>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</si>
  <si>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</si>
  <si>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</si>
  <si>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</si>
  <si>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</si>
  <si>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</si>
  <si>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</si>
  <si>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</si>
  <si>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</si>
  <si>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</si>
  <si>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</si>
  <si>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</si>
  <si>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</si>
  <si>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</si>
  <si>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</si>
  <si>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</si>
  <si>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</si>
  <si>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</si>
  <si>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</si>
  <si>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</si>
  <si>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</si>
  <si>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</si>
  <si>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</si>
  <si>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</si>
  <si>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</si>
  <si>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</si>
  <si>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</si>
  <si>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</si>
  <si>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</si>
  <si>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</si>
  <si>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</si>
  <si>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</si>
  <si>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</si>
  <si>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</si>
  <si>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</si>
  <si>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</si>
  <si>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</si>
  <si>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</si>
  <si>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</si>
  <si>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</si>
  <si>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</si>
  <si>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</si>
  <si>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</si>
  <si>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</si>
  <si>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</si>
  <si>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</si>
  <si>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</si>
  <si>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</si>
  <si>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</si>
  <si>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</si>
  <si>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</si>
  <si>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</si>
  <si>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</si>
  <si>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</si>
  <si>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</si>
  <si>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</si>
  <si>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</si>
  <si>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</si>
  <si>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</si>
  <si>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</si>
  <si>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</si>
  <si>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</si>
  <si>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</si>
  <si>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</si>
  <si>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</si>
  <si>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</si>
  <si>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</si>
  <si>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</si>
  <si>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</si>
  <si>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</si>
  <si>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</si>
  <si>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</si>
  <si>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</si>
  <si>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</si>
  <si>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</si>
  <si>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</si>
  <si>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</si>
  <si>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</si>
  <si>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</si>
  <si>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</si>
  <si>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</si>
  <si>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</si>
  <si>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</si>
  <si>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</si>
  <si>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</si>
  <si>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</si>
  <si>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</si>
  <si>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</si>
  <si>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</si>
  <si>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</si>
  <si>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</si>
  <si>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</si>
  <si>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</si>
  <si>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</si>
  <si>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</si>
  <si>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</si>
  <si>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</si>
  <si>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</si>
  <si>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</si>
  <si>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</si>
  <si>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</si>
  <si>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</si>
  <si>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</si>
  <si>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</si>
  <si>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</si>
  <si>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</si>
  <si>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</si>
  <si>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</si>
  <si>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</si>
  <si>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</si>
  <si>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</si>
  <si>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</si>
  <si>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</si>
  <si>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</si>
  <si>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</si>
  <si>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</si>
  <si>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</si>
  <si>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</si>
  <si>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</si>
  <si>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</si>
  <si>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</si>
  <si>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</si>
  <si>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</si>
  <si>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</si>
  <si>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</si>
  <si>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</si>
  <si>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</si>
  <si>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</si>
  <si>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</si>
  <si>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</si>
  <si>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</si>
  <si>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</si>
  <si>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</si>
  <si>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</si>
  <si>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</si>
  <si>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</si>
  <si>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</si>
  <si>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</si>
  <si>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</si>
  <si>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</si>
  <si>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</si>
  <si>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</si>
  <si>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</si>
  <si>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</si>
  <si>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</si>
  <si>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</si>
  <si>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</si>
  <si>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</si>
  <si>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</si>
  <si>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</si>
  <si>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</si>
  <si>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</si>
  <si>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</si>
  <si>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</si>
  <si>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</si>
  <si>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</si>
  <si>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</si>
  <si>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</si>
  <si>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</si>
  <si>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</si>
  <si>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</si>
  <si>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</si>
  <si>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</si>
  <si>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</si>
  <si>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</si>
  <si>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</si>
  <si>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</si>
  <si>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</si>
  <si>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</si>
  <si>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</si>
  <si>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</si>
  <si>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</si>
  <si>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</si>
  <si>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</si>
  <si>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</si>
  <si>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</si>
  <si>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</si>
  <si>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</si>
  <si>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</si>
  <si>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</si>
  <si>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</si>
  <si>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</si>
  <si>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</si>
  <si>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</si>
  <si>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</si>
  <si>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</si>
  <si>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</si>
  <si>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</si>
  <si>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</si>
  <si>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</si>
  <si>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</si>
  <si>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</si>
  <si>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</si>
  <si>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</si>
  <si>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</si>
  <si>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</si>
  <si>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</si>
  <si>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</si>
  <si>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</si>
  <si>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</si>
  <si>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</si>
  <si>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</si>
  <si>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</si>
  <si>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</si>
  <si>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</si>
  <si>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</si>
  <si>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</si>
  <si>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</si>
  <si>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</si>
  <si>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</si>
  <si>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</si>
  <si>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</si>
  <si>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</si>
  <si>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</si>
  <si>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</si>
  <si>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</si>
  <si>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</si>
  <si>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</si>
  <si>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</si>
  <si>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</si>
  <si>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</si>
  <si>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</si>
  <si>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</si>
  <si>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</si>
  <si>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</si>
  <si>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</si>
  <si>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</si>
  <si>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</si>
  <si>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</si>
  <si>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</si>
  <si>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</si>
  <si>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</si>
  <si>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</si>
  <si>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</si>
  <si>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</si>
  <si>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</si>
  <si>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</si>
  <si>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</si>
  <si>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</si>
  <si>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</si>
  <si>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</si>
  <si>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</si>
  <si>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</si>
  <si>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</si>
  <si>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</si>
  <si>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</si>
  <si>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</si>
  <si>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</si>
  <si>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</si>
  <si>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</si>
  <si>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</si>
  <si>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</si>
  <si>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</si>
  <si>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</si>
  <si>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</si>
  <si>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</si>
  <si>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</si>
  <si>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</si>
  <si>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</si>
  <si>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</si>
  <si>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</si>
  <si>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</si>
  <si>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</si>
  <si>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</si>
  <si>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</si>
  <si>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</si>
  <si>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</si>
  <si>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</si>
  <si>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</si>
  <si>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</si>
  <si>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</si>
  <si>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</si>
  <si>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</si>
  <si>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</si>
  <si>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</si>
  <si>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</si>
  <si>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</si>
  <si>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</si>
  <si>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</si>
  <si>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</si>
  <si>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</si>
  <si>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</si>
  <si>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</si>
  <si>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</si>
  <si>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</si>
  <si>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</si>
  <si>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</si>
  <si>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</si>
  <si>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</si>
  <si>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</si>
  <si>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</si>
  <si>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</si>
  <si>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</si>
  <si>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</si>
  <si>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</si>
  <si>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</si>
  <si>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</si>
  <si>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</si>
  <si>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</si>
  <si>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</si>
  <si>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</si>
  <si>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</si>
  <si>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</si>
  <si>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</si>
  <si>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</si>
  <si>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</si>
  <si>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</si>
  <si>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</si>
  <si>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</si>
  <si>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</si>
  <si>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</si>
  <si>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</si>
  <si>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</si>
  <si>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</si>
  <si>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</si>
  <si>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</si>
  <si>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</si>
  <si>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</si>
  <si>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</si>
  <si>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</si>
  <si>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</si>
  <si>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</si>
  <si>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</si>
  <si>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</si>
  <si>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</si>
  <si>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</si>
  <si>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</si>
  <si>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</si>
  <si>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</si>
  <si>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</si>
  <si>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</si>
  <si>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</si>
  <si>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</si>
  <si>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</si>
  <si>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</si>
  <si>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</si>
  <si>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</si>
  <si>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</si>
  <si>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</si>
  <si>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</si>
  <si>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</si>
  <si>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</si>
  <si>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</si>
  <si>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</si>
  <si>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</si>
  <si>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</si>
  <si>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</si>
  <si>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</si>
  <si>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</si>
  <si>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</si>
  <si>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</si>
  <si>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</si>
  <si>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</si>
  <si>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</si>
  <si>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</si>
  <si>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</si>
  <si>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</si>
  <si>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</si>
  <si>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</si>
  <si>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</si>
  <si>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</si>
  <si>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</si>
  <si>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</si>
  <si>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</si>
  <si>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</si>
  <si>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</si>
  <si>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</si>
  <si>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</si>
  <si>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</si>
  <si>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</si>
  <si>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</si>
  <si>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</si>
  <si>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</si>
  <si>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</si>
  <si>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</si>
  <si>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</si>
  <si>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</si>
  <si>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</si>
  <si>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</si>
  <si>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</si>
  <si>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</si>
  <si>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</si>
  <si>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</si>
  <si>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</si>
  <si>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</si>
  <si>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</si>
  <si>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</si>
  <si>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</si>
  <si>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</si>
  <si>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</si>
  <si>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</si>
  <si>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</si>
  <si>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</si>
  <si>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</si>
  <si>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</si>
  <si>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</si>
  <si>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</si>
  <si>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</si>
  <si>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</si>
  <si>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</si>
  <si>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</si>
  <si>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</si>
  <si>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</si>
  <si>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</si>
  <si>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</si>
  <si>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</si>
  <si>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</si>
  <si>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</si>
  <si>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</si>
  <si>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</si>
  <si>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</si>
  <si>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</si>
  <si>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</si>
  <si>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</si>
  <si>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</si>
  <si>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</si>
  <si>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</si>
  <si>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</si>
  <si>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</si>
  <si>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</si>
  <si>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</si>
  <si>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</si>
  <si>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</si>
  <si>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</si>
  <si>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</si>
  <si>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</si>
  <si>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</si>
  <si>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</si>
  <si>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</si>
  <si>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</si>
  <si>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</si>
  <si>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</si>
  <si>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</si>
  <si>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</si>
  <si>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</si>
  <si>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</si>
  <si>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</si>
  <si>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</si>
  <si>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</si>
  <si>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</si>
  <si>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</si>
  <si>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</si>
  <si>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</si>
  <si>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</si>
  <si>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</si>
  <si>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</si>
  <si>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</si>
  <si>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</si>
  <si>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</si>
  <si>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</si>
  <si>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</si>
  <si>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</si>
  <si>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</si>
  <si>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</si>
  <si>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</si>
  <si>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</si>
  <si>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</si>
  <si>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</si>
  <si>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</si>
  <si>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</si>
  <si>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</si>
  <si>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</si>
  <si>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</si>
  <si>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</si>
  <si>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</si>
  <si>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</si>
  <si>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</si>
  <si>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</si>
  <si>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</si>
  <si>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</si>
  <si>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</si>
  <si>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</si>
  <si>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</si>
  <si>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</si>
  <si>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</si>
  <si>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</si>
  <si>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</si>
  <si>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</si>
  <si>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</si>
  <si>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</si>
  <si>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</si>
  <si>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</si>
  <si>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</si>
  <si>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</si>
  <si>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</si>
  <si>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</si>
  <si>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</si>
  <si>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</si>
  <si>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</si>
  <si>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</si>
  <si>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</si>
  <si>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</si>
  <si>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</si>
  <si>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</si>
  <si>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</si>
  <si>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</si>
  <si>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</si>
  <si>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</si>
  <si>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</si>
  <si>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</si>
  <si>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</si>
  <si>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</si>
  <si>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</si>
  <si>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</si>
  <si>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</si>
  <si>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</si>
  <si>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</si>
  <si>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</si>
  <si>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</si>
  <si>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</si>
  <si>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</si>
  <si>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</si>
  <si>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</si>
  <si>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</si>
  <si>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</si>
  <si>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</si>
  <si>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</si>
  <si>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</si>
  <si>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</si>
  <si>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</si>
  <si>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</si>
  <si>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</si>
  <si>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</si>
  <si>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</si>
  <si>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</si>
  <si>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</si>
  <si>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</si>
  <si>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</si>
  <si>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</si>
  <si>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</si>
  <si>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</si>
  <si>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</si>
  <si>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</si>
  <si>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</si>
  <si>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</si>
  <si>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</si>
  <si>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</si>
  <si>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</si>
  <si>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</si>
  <si>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</si>
  <si>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</si>
  <si>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</si>
  <si>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</si>
  <si>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</si>
  <si>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</si>
  <si>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</si>
  <si>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</si>
  <si>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</si>
  <si>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</si>
  <si>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</si>
  <si>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</si>
  <si>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</si>
  <si>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</si>
  <si>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</si>
  <si>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</si>
  <si>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</si>
  <si>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</si>
  <si>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</si>
  <si>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</si>
  <si>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</si>
  <si>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</si>
  <si>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</si>
  <si>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</si>
  <si>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</si>
  <si>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</si>
  <si>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</si>
  <si>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</si>
  <si>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</si>
  <si>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</si>
  <si>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</si>
  <si>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</si>
  <si>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</si>
  <si>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</si>
  <si>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</si>
  <si>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</si>
  <si>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</si>
  <si>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</si>
  <si>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</si>
  <si>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</si>
  <si>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</si>
  <si>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</si>
  <si>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</si>
  <si>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</si>
  <si>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</si>
  <si>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</si>
  <si>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</si>
  <si>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</si>
  <si>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</si>
  <si>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</si>
  <si>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</si>
  <si>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</si>
  <si>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</si>
  <si>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</si>
  <si>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</si>
  <si>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</si>
  <si>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</si>
  <si>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</si>
  <si>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</si>
  <si>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</si>
  <si>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</si>
  <si>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</si>
  <si>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</si>
  <si>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</si>
  <si>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</si>
  <si>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</si>
  <si>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</si>
  <si>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</si>
  <si>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</si>
  <si>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</si>
  <si>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</si>
  <si>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</si>
  <si>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</si>
  <si>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</si>
  <si>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</si>
  <si>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</si>
  <si>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</si>
  <si>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</si>
  <si>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</si>
  <si>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</si>
  <si>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</si>
  <si>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</si>
  <si>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</si>
  <si>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</si>
  <si>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</si>
  <si>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</si>
  <si>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</si>
  <si>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</si>
  <si>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</si>
  <si>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</si>
  <si>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</si>
  <si>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</si>
  <si>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</si>
  <si>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</si>
  <si>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</si>
  <si>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</si>
  <si>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</si>
  <si>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</si>
  <si>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</si>
  <si>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</si>
  <si>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</si>
  <si>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</si>
  <si>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</si>
  <si>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</si>
  <si>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</si>
  <si>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</si>
  <si>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</si>
  <si>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</si>
  <si>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</si>
  <si>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</si>
  <si>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</si>
  <si>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</si>
  <si>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</si>
  <si>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</si>
  <si>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</si>
  <si>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</si>
  <si>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</si>
  <si>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</si>
  <si>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</si>
  <si>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</si>
  <si>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</si>
  <si>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</si>
  <si>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</si>
  <si>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</si>
  <si>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</si>
  <si>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</si>
  <si>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</si>
  <si>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</si>
  <si>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</si>
  <si>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</si>
  <si>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</si>
  <si>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</si>
  <si>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</si>
  <si>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</si>
  <si>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</si>
  <si>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</si>
  <si>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</si>
  <si>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</si>
  <si>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</si>
  <si>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</si>
  <si>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</si>
  <si>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</si>
  <si>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</si>
  <si>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</si>
  <si>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</si>
  <si>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</si>
  <si>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</si>
  <si>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</si>
  <si>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</si>
  <si>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</si>
  <si>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</si>
  <si>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</si>
  <si>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</si>
  <si>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</si>
  <si>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</si>
  <si>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</si>
  <si>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</si>
  <si>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</si>
  <si>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</si>
  <si>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</si>
  <si>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</si>
  <si>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</si>
  <si>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</si>
  <si>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</si>
  <si>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</si>
  <si>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</si>
  <si>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</si>
  <si>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</si>
  <si>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</si>
  <si>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</si>
  <si>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</si>
  <si>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</si>
  <si>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</si>
  <si>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</si>
  <si>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</si>
  <si>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</si>
  <si>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</si>
  <si>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</si>
  <si>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</si>
  <si>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</si>
  <si>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</si>
  <si>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</si>
  <si>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</si>
  <si>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</si>
  <si>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</si>
  <si>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</si>
  <si>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</si>
  <si>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</si>
  <si>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</si>
  <si>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</si>
  <si>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</si>
  <si>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</si>
  <si>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</si>
  <si>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</si>
  <si>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</si>
  <si>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</si>
  <si>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</si>
  <si>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</si>
  <si>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</si>
  <si>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</si>
  <si>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</si>
  <si>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</si>
  <si>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</si>
  <si>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</si>
  <si>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</si>
  <si>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</si>
  <si>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</si>
  <si>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</si>
  <si>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</si>
  <si>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</si>
  <si>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</si>
  <si>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</si>
  <si>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</si>
  <si>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</si>
  <si>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</si>
  <si>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</si>
  <si>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</si>
  <si>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</si>
  <si>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</si>
  <si>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</si>
  <si>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</si>
  <si>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</si>
  <si>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</si>
  <si>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</si>
  <si>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</si>
  <si>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</si>
  <si>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</si>
  <si>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</si>
  <si>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</si>
  <si>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</si>
  <si>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</si>
  <si>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</si>
  <si>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</si>
  <si>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</si>
  <si>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</si>
  <si>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</si>
  <si>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</si>
  <si>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</si>
  <si>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</si>
  <si>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</si>
  <si>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</si>
  <si>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</si>
  <si>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</si>
  <si>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</si>
  <si>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</si>
  <si>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</si>
  <si>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</si>
  <si>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</si>
  <si>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</si>
  <si>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</si>
  <si>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</si>
  <si>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</si>
  <si>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</si>
  <si>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</si>
  <si>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</si>
  <si>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</si>
  <si>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</si>
  <si>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</si>
  <si>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</si>
  <si>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</si>
  <si>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</si>
  <si>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</si>
  <si>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</si>
  <si>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</si>
  <si>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</si>
  <si>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</si>
  <si>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</si>
  <si>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</si>
  <si>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</si>
  <si>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</si>
  <si>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</si>
  <si>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</si>
  <si>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</si>
  <si>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</si>
  <si>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</si>
  <si>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</si>
  <si>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</si>
  <si>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</si>
  <si>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</si>
  <si>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</si>
  <si>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</si>
  <si>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</si>
  <si>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</si>
  <si>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</si>
  <si>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</si>
  <si>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</si>
  <si>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</si>
  <si>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</si>
  <si>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</si>
  <si>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</si>
  <si>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</si>
  <si>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</si>
  <si>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</si>
  <si>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</si>
  <si>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</si>
  <si>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</si>
  <si>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</si>
  <si>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</si>
  <si>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</si>
  <si>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</si>
  <si>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</si>
  <si>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</si>
  <si>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</si>
  <si>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</si>
  <si>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</si>
  <si>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</si>
  <si>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</si>
  <si>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</si>
  <si>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</si>
  <si>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</si>
  <si>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</si>
  <si>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</si>
  <si>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</si>
  <si>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</si>
  <si>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</si>
  <si>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</si>
  <si>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</si>
  <si>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</si>
  <si>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</si>
  <si>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</si>
  <si>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</si>
  <si>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</si>
  <si>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</si>
  <si>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</si>
  <si>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</si>
  <si>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</si>
  <si>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</si>
  <si>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</si>
  <si>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</si>
  <si>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</si>
  <si>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</si>
  <si>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</si>
  <si>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</si>
  <si>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</si>
  <si>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</si>
  <si>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</si>
  <si>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</si>
  <si>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</si>
  <si>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</si>
  <si>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</si>
  <si>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</si>
  <si>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</si>
  <si>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</si>
  <si>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</si>
  <si>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</si>
  <si>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</si>
  <si>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</si>
  <si>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</si>
  <si>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</si>
  <si>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</si>
  <si>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</si>
  <si>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</si>
  <si>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</si>
  <si>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</si>
  <si>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</si>
  <si>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</si>
  <si>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</si>
  <si>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</si>
  <si>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</si>
  <si>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</si>
  <si>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</si>
  <si>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</si>
  <si>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</si>
  <si>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</si>
  <si>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</si>
  <si>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</si>
  <si>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</si>
  <si>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</si>
  <si>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</si>
  <si>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</si>
  <si>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</si>
  <si>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</si>
  <si>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</si>
  <si>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</si>
  <si>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</si>
  <si>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</si>
  <si>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</si>
  <si>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</si>
  <si>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</si>
  <si>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</si>
  <si>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</si>
  <si>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</si>
  <si>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</si>
  <si>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</si>
  <si>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</si>
  <si>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</si>
  <si>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</si>
  <si>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</si>
  <si>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</si>
  <si>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</si>
  <si>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</si>
  <si>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</si>
  <si>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</si>
  <si>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</si>
  <si>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</si>
  <si>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</si>
  <si>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</si>
  <si>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</si>
  <si>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</si>
  <si>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</si>
  <si>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</si>
  <si>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</si>
  <si>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</si>
  <si>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</si>
  <si>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</si>
  <si>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</si>
  <si>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</si>
  <si>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</si>
  <si>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</si>
  <si>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</si>
  <si>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</si>
  <si>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</si>
  <si>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</si>
  <si>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</si>
  <si>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</si>
  <si>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</si>
  <si>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</si>
  <si>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</si>
  <si>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</si>
  <si>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</si>
  <si>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</si>
  <si>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</si>
  <si>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</si>
  <si>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</si>
  <si>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</si>
  <si>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</si>
  <si>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</si>
  <si>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</si>
  <si>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</si>
  <si>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</si>
  <si>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</si>
  <si>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</si>
  <si>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</si>
  <si>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</si>
  <si>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</si>
  <si>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</si>
  <si>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</si>
  <si>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</si>
  <si>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</si>
  <si>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</si>
  <si>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</si>
  <si>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</si>
  <si>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</si>
  <si>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</si>
  <si>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</si>
  <si>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</si>
  <si>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</si>
  <si>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</si>
  <si>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</si>
  <si>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</si>
  <si>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</si>
  <si>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</si>
  <si>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</si>
  <si>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</si>
  <si>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</si>
  <si>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</si>
  <si>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</si>
  <si>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</si>
  <si>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</si>
  <si>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</si>
  <si>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</si>
  <si>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</si>
  <si>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</si>
  <si>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</si>
  <si>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</si>
  <si>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</si>
  <si>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</si>
  <si>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</si>
  <si>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</si>
  <si>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</si>
  <si>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</si>
  <si>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</si>
  <si>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</si>
  <si>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</si>
  <si>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</si>
  <si>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</si>
  <si>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</si>
  <si>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</si>
  <si>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</si>
  <si>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</si>
  <si>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</si>
  <si>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</si>
  <si>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</si>
  <si>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</si>
  <si>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</si>
  <si>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</si>
  <si>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</si>
  <si>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</si>
  <si>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</si>
  <si>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</si>
  <si>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</si>
  <si>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</si>
  <si>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</si>
  <si>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</si>
  <si>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</si>
  <si>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</si>
  <si>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</si>
  <si>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</si>
  <si>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</si>
  <si>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</si>
  <si>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</si>
  <si>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</si>
  <si>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</si>
  <si>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</si>
  <si>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</si>
  <si>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</si>
  <si>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</si>
  <si>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TT-20251122-00920</t>
  </si>
  <si>
    <t>EM team on the way ETA 10 mins</t>
  </si>
  <si>
    <t xml:space="preserve"> PCM-20250215-00000830 </t>
  </si>
  <si>
    <t>LTE site still down and  site located in aramco area access issue need special permission</t>
  </si>
  <si>
    <t>PCM-20251122-00000774</t>
  </si>
  <si>
    <t>ETA 20 mins</t>
  </si>
  <si>
    <t>No PCM</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</si>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</sst>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320.67469097222056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0.14168171296478249</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4.1045138888875954E-2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4.1045138888875954E-2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45983.623116898147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45983.623116898147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45983.623116898147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45983.623116898147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45983.623116898147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45983.623116898147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45983.623116898147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45983.623116898147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45983.623116898147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45983.623116898147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45983.623116898147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45983.623116898147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45983.623116898147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45983.623116898147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45983.623116898147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45983.623116898147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45983.623116898147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45983.623116898147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45983.623116898147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45983.623116898147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45983.623116898147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45983.623116898147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45983.623116898147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45983.623116898147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45983.623116898147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45983.623116898147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45983.623116898147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45983.623116898147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45983.623116898147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45983.623116898147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45983.623116898147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45983.623116898147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45983.623116898147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45983.623116898147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45983.623116898147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45983.623116898147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45983.623116898147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45983.623116898147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45983.623116898147</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45983.623116898147</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5A41636C-73C1-4AAC-9B14-F3ECAEDA0F58}"/>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158.62327893518523</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45983.623116898147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45983.623116898147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45983.623116898147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45983.623116898147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45983.623116898147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45983.623116898147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45983.623116898147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45983.623116898147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45983.623116898147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45983.623116898147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45983.623116898147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45983.623116898147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45983.623116898147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45983.623116898147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45983.623116898147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45983.623116898147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45983.623116898147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45983.623116898147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45983.623116898147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45983.623116898147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45983.623116898147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45983.623116898147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45983.623116898147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45983.623116898147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45983.623116898147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45983.623116898147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45983.623116898147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45983.623116898147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45983.623116898147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45983.623116898147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45983.623116898147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45983.623116898147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45983.623116898147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45983.623116898147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45983.623116898147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45983.623116898147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45983.623116898147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45983.623116898147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45983.623116898147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45983.623116898147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45983.623116898147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45983.623116898147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45983.623116898147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45983.623116898147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45983.623116898147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45983.623116898147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45983.623116898147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45983.623116898147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45983.623116898147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45983.623116898147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45983.623116898147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45983.623116898147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45983.623116898147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45983.623116898147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45983.623116898147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45983.623116898147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45983.623116898147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45983.623116898147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45983.623116898147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45983.623116898147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45983.623116898147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45983.623116898147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45983.623116898147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45983.623116898147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45983.623116898147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45983.623116898147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45983.623116898147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45983.623116898147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45983.623116898147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45983.623116898147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45983.623116898147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45983.623116898147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45983.623116898147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45983.623116898147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45983.623116898147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45983.623116898147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45983.623116898147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45983.623116898147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45983.623116898147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45983.623116898147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45983.623116898147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45983.623116898147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45983.623116898147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45983.623116898147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45983.623116898147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45983.623116898147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45983.623116898147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45983.623116898147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45983.623116898147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45983.623116898147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45983.623116898147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45983.623116898147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45983.623116898147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45983.623116898147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45983.623116898147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45983.623116898147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45983.623116898147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45983.623116898147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45983.623116898147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45983.623116898147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45983.623116898147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45983.623116898147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45983.623116898147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45983.623116898147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45983.623116898147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45983.623116898147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45983.623116898147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45983.623116898147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45983.623116898147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45983.623116898147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45983.623116898147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45983.623116898147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45983.623116898147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45983.623116898147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45983.623116898147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45983.623116898147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45983.623116898147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45983.623116898147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45983.623116898147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45983.623116898147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45983.623116898147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45983.623116898147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45983.623116898147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45983.623116898147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45983.623116898147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45983.623116898147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45983.623116898147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45983.623116898147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45983.623116898147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45983.623116898147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45983.623116898147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45983.623116898147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45983.623116898147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45983.623116898147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45983.623116898147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45983.623116898147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45983.623116898147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45983.623116898147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45983.623116898147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45983.623116898147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45983.623116898147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45983.623116898147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45983.623116898147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45983.623116898147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45983.623116898147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45983.623116898147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45983.623116898147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45983.623116898147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45983.623116898147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45983.623116898147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45983.623116898147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45983.623116898147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45983.623116898147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45983.623116898147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45983.623116898147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45983.623116898147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I15" sqref="I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22176</v>
      </c>
      <c r="E2" s="18"/>
      <c r="F2" s="20"/>
      <c r="G2" s="21">
        <f t="shared" ref="G2:G56" ca="1" si="0">IFERROR(NOW()-F2,"-")</f>
        <v>45983.623116898147</v>
      </c>
      <c r="H2" s="22">
        <v>45983.584560185183</v>
      </c>
      <c r="I2" s="19" t="str">
        <f>IFERROR(VLOOKUP(D2,DB!A:F,6,0),"")</f>
        <v>SCECO</v>
      </c>
      <c r="J2" s="18" t="str">
        <f>IFERROR(VLOOKUP(D2,DB!A:G,7,0),"")</f>
        <v>Good+No BB Design</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45983.623116898147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45983.623116898147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45983.623116898147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45983.623116898147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45983.623116898147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45983.623116898147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45983.623116898147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45983.623116898147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45983.623116898147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45983.623116898147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45983.623116898147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95"/>
      <c r="F14" s="20"/>
      <c r="G14" s="21">
        <f t="shared" ca="1" si="0"/>
        <v>45983.623116898147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45983.623116898147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45983.623116898147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45983.623116898147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45983.623116898147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45983.623116898147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45983.623116898147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45983.623116898147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45983.623116898147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45983.623116898147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45983.623116898147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45983.623116898147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45983.623116898147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45983.623116898147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45983.623116898147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45983.623116898147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45983.623116898147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45983.623116898147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45983.623116898147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45983.623116898147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45983.623116898147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45983.623116898147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45983.623116898147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45983.623116898147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45983.623116898147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45983.623116898147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45983.623116898147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45983.623116898147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45983.623116898147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45983.623116898147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45983.623116898147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45983.623116898147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45983.623116898147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45983.623116898147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45983.623116898147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45983.623116898147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45983.623116898147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45983.623116898147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45983.623116898147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45983.623116898147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45983.623116898147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45983.623116898147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0"/>
        <v>45983.623116898147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ref="G57:G120" ca="1" si="1">IFERROR(NOW()-F57,"-")</f>
        <v>45983.623116898147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45983.623116898147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45983.623116898147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45983.623116898147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45983.623116898147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45983.623116898147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45983.623116898147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45983.623116898147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45983.623116898147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45983.623116898147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45983.623116898147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45983.623116898147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45983.623116898147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45983.623116898147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45983.623116898147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45983.623116898147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45983.623116898147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45983.623116898147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45983.623116898147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45983.623116898147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45983.623116898147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45983.623116898147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45983.623116898147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45983.623116898147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45983.623116898147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45983.623116898147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45983.623116898147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45983.623116898147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45983.623116898147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45983.623116898147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45983.623116898147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45983.623116898147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45983.623116898147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45983.623116898147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45983.623116898147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45983.623116898147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45983.623116898147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45983.623116898147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45983.623116898147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45983.623116898147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45983.623116898147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45983.623116898147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45983.623116898147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45983.623116898147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45983.623116898147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45983.623116898147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45983.623116898147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45983.623116898147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45983.623116898147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45983.623116898147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45983.623116898147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45983.623116898147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45983.623116898147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45983.623116898147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45983.623116898147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45983.623116898147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45983.623116898147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45983.623116898147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45983.623116898147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45983.623116898147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45983.623116898147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45983.623116898147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45983.623116898147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1"/>
        <v>45983.623116898147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ref="G121:G184" ca="1" si="2">IFERROR(NOW()-F121,"-")</f>
        <v>45983.623116898147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45983.623116898147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45983.623116898147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45983.623116898147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45983.623116898147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45983.623116898147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45983.623116898147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45983.623116898147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45983.623116898147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45983.623116898147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45983.623116898147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45983.623116898147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45983.623116898147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45983.623116898147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45983.623116898147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45983.623116898147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45983.623116898147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45983.623116898147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45983.623116898147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45983.623116898147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45983.623116898147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45983.623116898147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45983.623116898147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45983.623116898147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45983.623116898147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45983.623116898147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45983.623116898147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45983.623116898147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45983.623116898147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45983.623116898147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45983.623116898147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45983.623116898147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45983.623116898147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45983.623116898147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45983.623116898147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45983.623116898147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45983.623116898147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45983.623116898147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45983.623116898147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45983.623116898147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45983.623116898147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45983.623116898147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45983.623116898147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45983.623116898147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45983.623116898147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45983.623116898147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45983.623116898147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45983.623116898147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45983.623116898147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45983.623116898147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45983.623116898147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45983.623116898147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45983.623116898147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45983.623116898147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45983.623116898147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45983.623116898147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45983.623116898147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45983.623116898147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45983.623116898147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45983.623116898147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45983.623116898147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45983.623116898147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45983.623116898147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2"/>
        <v>45983.623116898147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ref="G185:G248" ca="1" si="3">IFERROR(NOW()-F185,"-")</f>
        <v>45983.623116898147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45983.623116898147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45983.623116898147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45983.623116898147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45983.623116898147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45983.623116898147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45983.623116898147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45983.623116898147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45983.623116898147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45983.623116898147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45983.623116898147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45983.623116898147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45983.623116898147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45983.623116898147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45983.623116898147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45983.623116898147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45983.623116898147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45983.623116898147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45983.623116898147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45983.623116898147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45983.623116898147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45983.623116898147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45983.623116898147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45983.623116898147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45983.623116898147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45983.623116898147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45983.623116898147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45983.623116898147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45983.623116898147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45983.623116898147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45983.623116898147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45983.623116898147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45983.623116898147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45983.623116898147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45983.623116898147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45983.623116898147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45983.623116898147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45983.623116898147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45983.623116898147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45983.623116898147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45983.623116898147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45983.623116898147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45983.623116898147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45983.623116898147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45983.623116898147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45983.623116898147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45983.623116898147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45983.623116898147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45983.623116898147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45983.623116898147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45983.623116898147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45983.623116898147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45983.623116898147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45983.623116898147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45983.623116898147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45983.623116898147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45983.623116898147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45983.623116898147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45983.623116898147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45983.623116898147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45983.623116898147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45983.623116898147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45983.623116898147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3"/>
        <v>45983.623116898147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ref="G249:G312" ca="1" si="4">IFERROR(NOW()-F249,"-")</f>
        <v>45983.623116898147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45983.623116898147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45983.623116898147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45983.623116898147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45983.623116898147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45983.623116898147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45983.623116898147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45983.623116898147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45983.623116898147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45983.623116898147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45983.623116898147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45983.623116898147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45983.623116898147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45983.623116898147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45983.623116898147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45983.623116898147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45983.623116898147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45983.623116898147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45983.623116898147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45983.623116898147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45983.623116898147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45983.623116898147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45983.623116898147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45983.623116898147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45983.623116898147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45983.623116898147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45983.623116898147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45983.623116898147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45983.623116898147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45983.623116898147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45983.623116898147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45983.623116898147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45983.623116898147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45983.623116898147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45983.623116898147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45983.623116898147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45983.623116898147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45983.623116898147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45983.623116898147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45983.623116898147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45983.623116898147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45983.623116898147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45983.623116898147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45983.623116898147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45983.623116898147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45983.623116898147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45983.623116898147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45983.623116898147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45983.623116898147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45983.623116898147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45983.623116898147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45983.623116898147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45983.623116898147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45983.623116898147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45983.623116898147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45983.623116898147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45983.623116898147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45983.623116898147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45983.623116898147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45983.623116898147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45983.623116898147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45983.623116898147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45983.623116898147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4"/>
        <v>45983.623116898147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ref="G313:G376" ca="1" si="5">IFERROR(NOW()-F313,"-")</f>
        <v>45983.623116898147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45983.623116898147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45983.623116898147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45983.623116898147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45983.623116898147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45983.623116898147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45983.623116898147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45983.623116898147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45983.623116898147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45983.623116898147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45983.623116898147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45983.623116898147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45983.623116898147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45983.623116898147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45983.623116898147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45983.623116898147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45983.623116898147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45983.623116898147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45983.623116898147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45983.623116898147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45983.623116898147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45983.623116898147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45983.623116898147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45983.623116898147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45983.623116898147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45983.623116898147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45983.623116898147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45983.623116898147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45983.623116898147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45983.623116898147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45983.623116898147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45983.623116898147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45983.623116898147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45983.623116898147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45983.623116898147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45983.623116898147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45983.623116898147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45983.623116898147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45983.623116898147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45983.623116898147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45983.623116898147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45983.623116898147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45983.623116898147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45983.623116898147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45983.623116898147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45983.623116898147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45983.623116898147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45983.623116898147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45983.623116898147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45983.623116898147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45983.623116898147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45983.623116898147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45983.623116898147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45983.623116898147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45983.623116898147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45983.623116898147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45983.623116898147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45983.623116898147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45983.623116898147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45983.623116898147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45983.623116898147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45983.623116898147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45983.623116898147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5"/>
        <v>45983.623116898147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ref="G377:G440" ca="1" si="6">IFERROR(NOW()-F377,"-")</f>
        <v>45983.623116898147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45983.623116898147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45983.623116898147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45983.623116898147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45983.623116898147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45983.623116898147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45983.623116898147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45983.623116898147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45983.623116898147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45983.623116898147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45983.623116898147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45983.623116898147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45983.623116898147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45983.623116898147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45983.623116898147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45983.623116898147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45983.623116898147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45983.623116898147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45983.623116898147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45983.623116898147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45983.623116898147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45983.623116898147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45983.623116898147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45983.623116898147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45983.623116898147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45983.623116898147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45983.623116898147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45983.623116898147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45983.623116898147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45983.623116898147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45983.623116898147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45983.623116898147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45983.623116898147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45983.623116898147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45983.623116898147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45983.623116898147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45983.623116898147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45983.623116898147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45983.623116898147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45983.623116898147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45983.623116898147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45983.623116898147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45983.623116898147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45983.623116898147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45983.623116898147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45983.623116898147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45983.623116898147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45983.623116898147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45983.623116898147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45983.623116898147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45983.623116898147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45983.623116898147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45983.623116898147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45983.623116898147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45983.623116898147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45983.623116898147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45983.623116898147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45983.623116898147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45983.623116898147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45983.623116898147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45983.623116898147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45983.623116898147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45983.623116898147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6"/>
        <v>45983.623116898147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ref="G441:G504" ca="1" si="7">IFERROR(NOW()-F441,"-")</f>
        <v>45983.623116898147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45983.623116898147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45983.623116898147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45983.623116898147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45983.623116898147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45983.623116898147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45983.623116898147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45983.623116898147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45983.623116898147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45983.623116898147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45983.623116898147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45983.623116898147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45983.623116898147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45983.623116898147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45983.623116898147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45983.623116898147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45983.623116898147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45983.623116898147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45983.623116898147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45983.623116898147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45983.623116898147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45983.623116898147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45983.623116898147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45983.623116898147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45983.623116898147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45983.623116898147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45983.623116898147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45983.623116898147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45983.623116898147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45983.623116898147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45983.623116898147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45983.623116898147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45983.623116898147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45983.623116898147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45983.623116898147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45983.623116898147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45983.623116898147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45983.623116898147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45983.623116898147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45983.623116898147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45983.623116898147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45983.623116898147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45983.623116898147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45983.623116898147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45983.623116898147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45983.623116898147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45983.623116898147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45983.623116898147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45983.623116898147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45983.623116898147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45983.623116898147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45983.623116898147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45983.623116898147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45983.623116898147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45983.623116898147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45983.623116898147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45983.623116898147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45983.623116898147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45983.623116898147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45983.623116898147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45983.623116898147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45983.623116898147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45983.623116898147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7"/>
        <v>45983.623116898147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ref="G505:G568" ca="1" si="8">IFERROR(NOW()-F505,"-")</f>
        <v>45983.623116898147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45983.623116898147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45983.623116898147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45983.623116898147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45983.623116898147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45983.623116898147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45983.623116898147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45983.623116898147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45983.623116898147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45983.623116898147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45983.623116898147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45983.623116898147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45983.623116898147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45983.623116898147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45983.623116898147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45983.623116898147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45983.623116898147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45983.623116898147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45983.623116898147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45983.623116898147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45983.623116898147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45983.623116898147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45983.623116898147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45983.623116898147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45983.623116898147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45983.623116898147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45983.623116898147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45983.623116898147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45983.623116898147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45983.623116898147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45983.623116898147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45983.623116898147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45983.623116898147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45983.623116898147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45983.623116898147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45983.623116898147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45983.623116898147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45983.623116898147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45983.623116898147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45983.623116898147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45983.623116898147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45983.623116898147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45983.623116898147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45983.623116898147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45983.623116898147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45983.623116898147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45983.623116898147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45983.623116898147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45983.623116898147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45983.623116898147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45983.623116898147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45983.623116898147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45983.623116898147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45983.623116898147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45983.623116898147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45983.623116898147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45983.623116898147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45983.623116898147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45983.623116898147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45983.623116898147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45983.623116898147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45983.623116898147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45983.623116898147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8"/>
        <v>45983.623116898147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ref="G569:G632" ca="1" si="9">IFERROR(NOW()-F569,"-")</f>
        <v>45983.623116898147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45983.623116898147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45983.623116898147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45983.623116898147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45983.623116898147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45983.623116898147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45983.623116898147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45983.623116898147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45983.623116898147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45983.623116898147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45983.623116898147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45983.623116898147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45983.623116898147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45983.623116898147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45983.623116898147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45983.623116898147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45983.623116898147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45983.623116898147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45983.623116898147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45983.623116898147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45983.623116898147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45983.623116898147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45983.623116898147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45983.623116898147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45983.623116898147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45983.623116898147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45983.623116898147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45983.623116898147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45983.623116898147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45983.623116898147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45983.623116898147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45983.623116898147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45983.623116898147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45983.623116898147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45983.623116898147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45983.623116898147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45983.623116898147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45983.623116898147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45983.623116898147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45983.623116898147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45983.623116898147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45983.623116898147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45983.623116898147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45983.623116898147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45983.623116898147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45983.623116898147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45983.623116898147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45983.623116898147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45983.623116898147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45983.623116898147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45983.623116898147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45983.623116898147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45983.623116898147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45983.623116898147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45983.623116898147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45983.623116898147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45983.623116898147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45983.623116898147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45983.623116898147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45983.623116898147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45983.623116898147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45983.623116898147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45983.623116898147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9"/>
        <v>45983.623116898147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ref="G633:G696" ca="1" si="10">IFERROR(NOW()-F633,"-")</f>
        <v>45983.623116898147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45983.623116898147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45983.623116898147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45983.623116898147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45983.623116898147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45983.623116898147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45983.623116898147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45983.623116898147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45983.623116898147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45983.623116898147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45983.623116898147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45983.623116898147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45983.623116898147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45983.623116898147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45983.623116898147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45983.623116898147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45983.623116898147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45983.623116898147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45983.623116898147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45983.623116898147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45983.623116898147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45983.623116898147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45983.623116898147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45983.623116898147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45983.623116898147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45983.623116898147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45983.623116898147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45983.623116898147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45983.623116898147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45983.623116898147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45983.623116898147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45983.623116898147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45983.623116898147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45983.623116898147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45983.623116898147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45983.623116898147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45983.623116898147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45983.623116898147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45983.623116898147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45983.623116898147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45983.623116898147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45983.623116898147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45983.623116898147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45983.623116898147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45983.623116898147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45983.623116898147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45983.623116898147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45983.623116898147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45983.623116898147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45983.623116898147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45983.623116898147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45983.623116898147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45983.623116898147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45983.623116898147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45983.623116898147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45983.623116898147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45983.623116898147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45983.623116898147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45983.623116898147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45983.623116898147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45983.623116898147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45983.623116898147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45983.623116898147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0"/>
        <v>45983.623116898147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ref="G697:G760" ca="1" si="11">IFERROR(NOW()-F697,"-")</f>
        <v>45983.623116898147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45983.623116898147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45983.623116898147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45983.623116898147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45983.623116898147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45983.623116898147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45983.623116898147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45983.623116898147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45983.623116898147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45983.623116898147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45983.623116898147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45983.623116898147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45983.623116898147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45983.623116898147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45983.623116898147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45983.623116898147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45983.623116898147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45983.623116898147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45983.623116898147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45983.623116898147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45983.623116898147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45983.623116898147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45983.623116898147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45983.623116898147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45983.623116898147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45983.623116898147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45983.623116898147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45983.623116898147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45983.623116898147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45983.623116898147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45983.623116898147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45983.623116898147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45983.623116898147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45983.623116898147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45983.623116898147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45983.623116898147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45983.623116898147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45983.623116898147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45983.623116898147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45983.623116898147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45983.623116898147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45983.623116898147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45983.623116898147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45983.623116898147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45983.623116898147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45983.623116898147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45983.623116898147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45983.623116898147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45983.623116898147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45983.623116898147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45983.623116898147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45983.623116898147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45983.623116898147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45983.623116898147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45983.623116898147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45983.623116898147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45983.623116898147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45983.623116898147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45983.623116898147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45983.623116898147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45983.623116898147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45983.623116898147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45983.623116898147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1"/>
        <v>45983.623116898147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ref="G761:G824" ca="1" si="12">IFERROR(NOW()-F761,"-")</f>
        <v>45983.623116898147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45983.623116898147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45983.623116898147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45983.623116898147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45983.623116898147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45983.623116898147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45983.623116898147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45983.623116898147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45983.623116898147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45983.623116898147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45983.623116898147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45983.623116898147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45983.623116898147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45983.623116898147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45983.623116898147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45983.623116898147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45983.623116898147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45983.623116898147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45983.623116898147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45983.623116898147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45983.623116898147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45983.623116898147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45983.623116898147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45983.623116898147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45983.623116898147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45983.623116898147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45983.623116898147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45983.623116898147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45983.623116898147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45983.623116898147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45983.623116898147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45983.623116898147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45983.623116898147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45983.623116898147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45983.623116898147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45983.623116898147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45983.623116898147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45983.623116898147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45983.623116898147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45983.623116898147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45983.623116898147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45983.623116898147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45983.623116898147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45983.623116898147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45983.623116898147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45983.623116898147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45983.623116898147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45983.623116898147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45983.623116898147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45983.623116898147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45983.623116898147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45983.623116898147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45983.623116898147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45983.623116898147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45983.623116898147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45983.623116898147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45983.623116898147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45983.623116898147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45983.623116898147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45983.623116898147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45983.623116898147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45983.623116898147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45983.623116898147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2"/>
        <v>45983.623116898147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ref="G825:G888" ca="1" si="13">IFERROR(NOW()-F825,"-")</f>
        <v>45983.623116898147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45983.623116898147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45983.623116898147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45983.623116898147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45983.623116898147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45983.623116898147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45983.623116898147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45983.623116898147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45983.623116898147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45983.623116898147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45983.623116898147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45983.623116898147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45983.623116898147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45983.623116898147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45983.623116898147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45983.623116898147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45983.623116898147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45983.623116898147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45983.623116898147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45983.623116898147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45983.623116898147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45983.623116898147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45983.623116898147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45983.623116898147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45983.623116898147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45983.623116898147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45983.623116898147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45983.623116898147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45983.623116898147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45983.623116898147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45983.623116898147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45983.623116898147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45983.623116898147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45983.623116898147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45983.623116898147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45983.623116898147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45983.623116898147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45983.623116898147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45983.623116898147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45983.623116898147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45983.623116898147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45983.623116898147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45983.623116898147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45983.623116898147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45983.623116898147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45983.623116898147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45983.623116898147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45983.623116898147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45983.623116898147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45983.623116898147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45983.623116898147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45983.623116898147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45983.623116898147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45983.623116898147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45983.623116898147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45983.623116898147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45983.623116898147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45983.623116898147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45983.623116898147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45983.623116898147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45983.623116898147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45983.623116898147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45983.623116898147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3"/>
        <v>45983.623116898147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ref="G889:G952" ca="1" si="14">IFERROR(NOW()-F889,"-")</f>
        <v>45983.623116898147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45983.623116898147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45983.623116898147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45983.623116898147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45983.623116898147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45983.623116898147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45983.623116898147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45983.623116898147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45983.623116898147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45983.623116898147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45983.623116898147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45983.623116898147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45983.623116898147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45983.623116898147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45983.623116898147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45983.623116898147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45983.623116898147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45983.623116898147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45983.623116898147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45983.623116898147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45983.623116898147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45983.623116898147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45983.623116898147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45983.623116898147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45983.623116898147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45983.623116898147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45983.623116898147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45983.623116898147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45983.623116898147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45983.623116898147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45983.623116898147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45983.623116898147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45983.623116898147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45983.623116898147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45983.623116898147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45983.623116898147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45983.623116898147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45983.623116898147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45983.623116898147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45983.623116898147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45983.623116898147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45983.623116898147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45983.623116898147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45983.623116898147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45983.623116898147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45983.623116898147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45983.623116898147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45983.623116898147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45983.623116898147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45983.623116898147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45983.623116898147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45983.623116898147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45983.623116898147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45983.623116898147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45983.623116898147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45983.623116898147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45983.623116898147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45983.623116898147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45983.623116898147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45983.623116898147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45983.623116898147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45983.623116898147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45983.623116898147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4"/>
        <v>45983.623116898147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ref="G953:G967" ca="1" si="15">IFERROR(NOW()-F953,"-")</f>
        <v>45983.623116898147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45983.623116898147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45983.623116898147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45983.623116898147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45983.623116898147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45983.623116898147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45983.623116898147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45983.623116898147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45983.623116898147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45983.623116898147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45983.623116898147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45983.623116898147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45983.623116898147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45983.623116898147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t="str">
        <f>IFERROR(VLOOKUP(#REF!,DB!#REF!,7,0),"")</f>
        <v/>
      </c>
      <c r="E967" s="18"/>
      <c r="F967" s="20"/>
      <c r="G967" s="21">
        <f t="shared" ca="1" si="15"/>
        <v>45983.623116898147</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tabSelected="1" workbookViewId="0">
      <selection activeCell="I10" sqref="I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280.1423993055505</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36279</v>
      </c>
      <c r="E3" s="94" t="s">
        <v>39021</v>
      </c>
      <c r="F3" s="95">
        <v>45983.533668981479</v>
      </c>
      <c r="G3" s="96">
        <f t="shared" ref="G3:G8" ca="1" si="0">IFERROR(NOW()-F3,"")</f>
        <v>8.9447916667268146E-2</v>
      </c>
      <c r="H3" s="95">
        <v>45983.521863425929</v>
      </c>
      <c r="I3" s="113" t="str">
        <f>IFERROR(VLOOKUP(D3,DB!A:F,6,0),"")</f>
        <v>Generator-SG</v>
      </c>
      <c r="J3" s="113" t="str">
        <f>IFERROR(VLOOKUP(D3,DB!A:G,7,0),"")</f>
        <v>Weak</v>
      </c>
      <c r="K3" s="97" t="s">
        <v>39116</v>
      </c>
      <c r="L3" s="91" t="str">
        <f>IFERROR(VLOOKUP(D3,DB!A:I,9,0),"")</f>
        <v>Latis</v>
      </c>
    </row>
    <row r="4" spans="1:16" ht="15" customHeight="1">
      <c r="A4" s="113" t="s">
        <v>39117</v>
      </c>
      <c r="B4" s="113" t="str">
        <f>IFERROR(VLOOKUP(D4,DB!A:K,11,0),"")</f>
        <v>R4</v>
      </c>
      <c r="C4" s="93">
        <v>1</v>
      </c>
      <c r="D4" s="91" t="s">
        <v>36093</v>
      </c>
      <c r="E4" s="94" t="s">
        <v>39021</v>
      </c>
      <c r="F4" s="95"/>
      <c r="G4" s="96">
        <f t="shared" ca="1" si="0"/>
        <v>45983.623116898147</v>
      </c>
      <c r="H4" s="95">
        <v>45983.600474537037</v>
      </c>
      <c r="I4" s="113" t="str">
        <f>IFERROR(VLOOKUP(D4,DB!A:F,6,0),"")</f>
        <v>Generator-SG</v>
      </c>
      <c r="J4" s="113" t="str">
        <f>IFERROR(VLOOKUP(D4,DB!A:G,7,0),"")</f>
        <v>Dead</v>
      </c>
      <c r="K4" s="97" t="s">
        <v>39118</v>
      </c>
      <c r="L4" s="91" t="str">
        <f>IFERROR(VLOOKUP(D4,DB!A:I,9,0),"")</f>
        <v>Latis</v>
      </c>
    </row>
    <row r="5" spans="1:16" ht="15" customHeight="1">
      <c r="A5" s="113"/>
      <c r="B5" s="113" t="str">
        <f>IFERROR(VLOOKUP(D5,DB!A:K,11,0),"")</f>
        <v/>
      </c>
      <c r="C5" s="93"/>
      <c r="D5" s="91"/>
      <c r="E5" s="94"/>
      <c r="F5" s="95"/>
      <c r="G5" s="96">
        <f t="shared" ca="1" si="0"/>
        <v>45983.623116898147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45983.623116898147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45983.623116898147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45983.623116898147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45983.623116898147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45983.623116898147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45983.623116898147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45983.623116898147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45983.623116898147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45983.623116898147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45983.623116898147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45983.623116898147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45983.623116898147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45983.623116898147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45983.623116898147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45983.623116898147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45983.623116898147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45983.623116898147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45983.623116898147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45983.623116898147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45983.623116898147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45983.623116898147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45983.623116898147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45983.623116898147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45983.623116898147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45983.623116898147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45983.623116898147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45983.623116898147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45983.623116898147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45983.623116898147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45983.623116898147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45983.623116898147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45983.623116898147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45983.623116898147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45983.623116898147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45983.623116898147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45983.623116898147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45983.623116898147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45983.623116898147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45983.623116898147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45983.623116898147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45983.623116898147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45983.623116898147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45983.623116898147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45983.623116898147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45983.623116898147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45983.623116898147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45983.623116898147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45983.623116898147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45983.623116898147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45983.623116898147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45983.623116898147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45983.623116898147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45983.623116898147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45983.623116898147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45983.623116898147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45983.623116898147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45983.623116898147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45983.623116898147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45983.623116898147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45983.623116898147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45983.623116898147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45983.623116898147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45983.623116898147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45983.623116898147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45983.623116898147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45983.623116898147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45983.623116898147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45983.623116898147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45983.623116898147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45983.623116898147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45983.623116898147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45983.623116898147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45983.623116898147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45983.623116898147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45983.623116898147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45983.623116898147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45983.623116898147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45983.623116898147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45983.623116898147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45983.623116898147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45983.623116898147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45983.623116898147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45983.623116898147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45983.623116898147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45983.623116898147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45983.623116898147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45983.623116898147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45983.623116898147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45983.623116898147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45983.623116898147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45983.623116898147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45983.623116898147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45983.623116898147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45983.623116898147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45983.623116898147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45983.623116898147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45983.623116898147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45983.623116898147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45983.623116898147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45983.623116898147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45983.623116898147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45983.623116898147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45983.623116898147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45983.623116898147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45983.623116898147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45983.623116898147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45983.623116898147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45983.623116898147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45983.623116898147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45983.623116898147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45983.623116898147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45983.623116898147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45983.623116898147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45983.623116898147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45983.623116898147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45983.623116898147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45983.623116898147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45983.623116898147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45983.623116898147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45983.623116898147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45983.623116898147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45983.623116898147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45983.623116898147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45983.623116898147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45983.623116898147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45983.623116898147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45983.623116898147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45983.623116898147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45983.623116898147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45983.623116898147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45983.623116898147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45983.623116898147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45983.623116898147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45983.623116898147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45983.623116898147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45983.623116898147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45983.623116898147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45983.623116898147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45983.623116898147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45983.623116898147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45983.623116898147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45983.623116898147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45983.623116898147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45983.623116898147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45983.623116898147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45983.623116898147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45983.623116898147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45983.623116898147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45983.623116898147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45983.623116898147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45983.623116898147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45983.623116898147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45983.623116898147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45983.623116898147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45983.623116898147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45983.623116898147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45983.623116898147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45983.623116898147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45983.623116898147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45983.623116898147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45983.623116898147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45983.623116898147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45983.623116898147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45983.623116898147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45983.623116898147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45983.623116898147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45983.623116898147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45983.623116898147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45983.623116898147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45983.623116898147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45983.623116898147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45983.623116898147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45983.623116898147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45983.623116898147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45983.623116898147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45983.623116898147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45983.623116898147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45983.623116898147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45983.623116898147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45983.623116898147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45983.623116898147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45983.623116898147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45983.623116898147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45983.623116898147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45983.623116898147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45983.623116898147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45983.623116898147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45983.623116898147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45983.623116898147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45983.623116898147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45983.623116898147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45983.623116898147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45983.623116898147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45983.623116898147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45983.623116898147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45983.623116898147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45983.623116898147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45983.623116898147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45983.623116898147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45983.623116898147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45983.623116898147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45983.623116898147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45983.623116898147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45983.623116898147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45983.623116898147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45983.623116898147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45983.623116898147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45983.623116898147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45983.623116898147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45983.623116898147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45983.623116898147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45983.623116898147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45983.623116898147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45983.623116898147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45983.623116898147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45983.623116898147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45983.623116898147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45983.623116898147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45983.623116898147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45983.623116898147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45983.623116898147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45983.623116898147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45983.623116898147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45983.623116898147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45983.623116898147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45983.623116898147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45983.623116898147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45983.623116898147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45983.623116898147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45983.623116898147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45983.623116898147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45983.623116898147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45983.623116898147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45983.623116898147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45983.623116898147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45983.623116898147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45983.623116898147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45983.623116898147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45983.623116898147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45983.623116898147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45983.623116898147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45983.623116898147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45983.623116898147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45983.623116898147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45983.623116898147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45983.623116898147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45983.623116898147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45983.623116898147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45983.623116898147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45983.623116898147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45983.623116898147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45983.623116898147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45983.623116898147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45983.623116898147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45983.623116898147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45983.623116898147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45983.623116898147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45983.623116898147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45983.623116898147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45983.623116898147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45983.623116898147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45983.623116898147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45983.623116898147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45983.623116898147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45983.623116898147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45983.623116898147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45983.623116898147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45983.623116898147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45983.623116898147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45983.623116898147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45983.623116898147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45983.623116898147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45983.623116898147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45983.623116898147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45983.623116898147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45983.623116898147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45983.623116898147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45983.623116898147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45983.623116898147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45983.623116898147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45983.623116898147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45983.623116898147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45983.623116898147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45983.623116898147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45983.623116898147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45983.623116898147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45983.623116898147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45983.623116898147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45983.623116898147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45983.623116898147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45983.623116898147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45983.623116898147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45983.623116898147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45983.623116898147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45983.623116898147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45983.623116898147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45983.623116898147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45983.623116898147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45983.623116898147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45983.623116898147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45983.623116898147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45983.623116898147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45983.623116898147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45983.623116898147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45983.623116898147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45983.623116898147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45983.623116898147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45983.623116898147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45983.623116898147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45983.623116898147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45983.623116898147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45983.623116898147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45983.623116898147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45983.623116898147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45983.623116898147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45983.623116898147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45983.623116898147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45983.623116898147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45983.623116898147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45983.623116898147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45983.623116898147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45983.623116898147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45983.623116898147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45983.623116898147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45983.623116898147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45983.623116898147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45983.623116898147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45983.623116898147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45983.623116898147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45983.623116898147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45983.623116898147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45983.623116898147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45983.623116898147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45983.623116898147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45983.623116898147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45983.623116898147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45983.623116898147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45983.623116898147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45983.623116898147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45983.623116898147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45983.623116898147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45983.623116898147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45983.623116898147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45983.623116898147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45983.623116898147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45983.623116898147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45983.623116898147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45983.623116898147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45983.623116898147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45983.623116898147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45983.623116898147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45983.623116898147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45983.623116898147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45983.623116898147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45983.623116898147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45983.623116898147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45983.623116898147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45983.623116898147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45983.623116898147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45983.623116898147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45983.623116898147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45983.623116898147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45983.623116898147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45983.623116898147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45983.623116898147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45983.623116898147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45983.623116898147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45983.623116898147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45983.623116898147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45983.623116898147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45983.623116898147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45983.623116898147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45983.623116898147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45983.623116898147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45983.623116898147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45983.623116898147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45983.623116898147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45983.623116898147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45983.623116898147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45983.623116898147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45983.623116898147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45983.623116898147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45983.623116898147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45983.623116898147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45983.623116898147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45983.623116898147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45983.623116898147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45983.623116898147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45983.623116898147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45983.623116898147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45983.623116898147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45983.623116898147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45983.623116898147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45983.623116898147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45983.623116898147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45983.623116898147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45983.623116898147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45983.623116898147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45983.623116898147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45983.623116898147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45983.623116898147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45983.623116898147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45983.623116898147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45983.623116898147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45983.623116898147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45983.623116898147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45983.623116898147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45983.623116898147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45983.623116898147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45983.623116898147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45983.623116898147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45983.623116898147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45983.623116898147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45983.623116898147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45983.623116898147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45983.623116898147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45983.623116898147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45983.623116898147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45983.623116898147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45983.623116898147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45983.623116898147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45983.623116898147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45983.623116898147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45983.623116898147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45983.623116898147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45983.623116898147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45983.623116898147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45983.623116898147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45983.623116898147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45983.623116898147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45983.623116898147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45983.623116898147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45983.623116898147</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91.79105671295838</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57.434239583330054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34.962005787034286</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6.1083136574088712</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2.249818287033122</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0.85456365740537876</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c r="E8" s="109"/>
      <c r="F8" s="109"/>
      <c r="G8" s="111">
        <f ca="1">IFERROR(NOW()-F8,"")</f>
        <v>45983.623116898147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45983.623116898147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45983.623116898147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45983.623116898147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45983.623116898147</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45983.623116898147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45983.623116898147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45983.623116898147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45983.623116898147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45983.623116898147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45983.623116898147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45983.623116898147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45983.623116898147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45983.623116898147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45983.623116898147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45983.623116898147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45983.623116898147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45983.623116898147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45983.623116898147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45983.623116898147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45983.623116898147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45983.623116898147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45983.623116898147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45983.623116898147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45983.623116898147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45983.623116898147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45983.623116898147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45983.623116898147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45983.623116898147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45983.623116898147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45983.623116898147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45983.623116898147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45983.623116898147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45983.623116898147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45983.623116898147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45983.623116898147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45983.623116898147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45983.623116898147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45983.623116898147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45983.623116898147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45983.623116898147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45983.623116898147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45983.623116898147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45983.623116898147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45983.623116898147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45983.623116898147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45983.623116898147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45983.623116898147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45983.623116898147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45983.623116898147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45983.623116898147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45983.623116898147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45983.623116898147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45983.623116898147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45983.623116898147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45983.623116898147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45983.623116898147</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45983.623116898147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45983.623116898147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45983.623116898147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45983.623116898147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45983.623116898147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45983.623116898147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45983.623116898147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45983.623116898147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45983.623116898147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45983.623116898147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45983.623116898147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45983.623116898147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45983.623116898147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45983.623116898147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45983.623116898147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45983.623116898147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45983.623116898147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45983.623116898147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45983.623116898147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45983.623116898147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45983.623116898147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45983.623116898147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45983.623116898147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45983.623116898147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45983.623116898147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45983.623116898147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45983.623116898147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45983.623116898147</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45983.623116898147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45983.623116898147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45983.623116898147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45983.623116898147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45983.623116898147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45983.623116898147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45983.623116898147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45983.623116898147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45983.623116898147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45983.623116898147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45983.623116898147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45983.623116898147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45983.623116898147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45983.623116898147</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2025-11-22T11:57:49Z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