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65" documentId="120_S{2AC9BD13-BADA-5192-A53E-5A8FF88502F6}" xr6:coauthVersionLast="47" xr6:coauthVersionMax="47" xr10:uidLastSave="{85F022C2-8ED2-4320-9540-7C101E46E4E0}"/>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B5" i="5"/>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<sst xmlns="http://schemas.openxmlformats.org/spreadsheetml/2006/main" count="180281" uniqueCount="39125">
  <si>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</si>
  <si>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</si>
  <si>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</si>
  <si>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</si>
  <si>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</si>
  <si>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</si>
  <si>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</si>
  <si>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</si>
  <si>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</si>
  <si>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</si>
  <si>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</si>
  <si>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</si>
  <si>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</si>
  <si>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</si>
  <si>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</si>
  <si>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</si>
  <si>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</si>
  <si>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</si>
  <si>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</si>
  <si>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</si>
  <si>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</si>
  <si>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</si>
  <si>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</si>
  <si>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</si>
  <si>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</si>
  <si>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</si>
  <si>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</si>
  <si>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</si>
  <si>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</si>
  <si>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</si>
  <si>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</si>
  <si>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</si>
  <si>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</si>
  <si>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</si>
  <si>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</si>
  <si>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</si>
  <si>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</si>
  <si>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</si>
  <si>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</si>
  <si>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</si>
  <si>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</si>
  <si>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</si>
  <si>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</si>
  <si>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</si>
  <si>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</si>
  <si>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</si>
  <si>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</si>
  <si>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</si>
  <si>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</si>
  <si>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</si>
  <si>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</si>
  <si>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</si>
  <si>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</si>
  <si>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</si>
  <si>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</si>
  <si>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</si>
  <si>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</si>
  <si>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</si>
  <si>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</si>
  <si>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</si>
  <si>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</si>
  <si>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</si>
  <si>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</si>
  <si>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</si>
  <si>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</si>
  <si>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</si>
  <si>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</si>
  <si>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</si>
  <si>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</si>
  <si>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</si>
  <si>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</si>
  <si>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</si>
  <si>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</si>
  <si>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</si>
  <si>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</si>
  <si>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</si>
  <si>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</si>
  <si>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</si>
  <si>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</si>
  <si>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</si>
  <si>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</si>
  <si>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</si>
  <si>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</si>
  <si>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</si>
  <si>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</si>
  <si>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</si>
  <si>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</si>
  <si>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</si>
  <si>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</si>
  <si>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</si>
  <si>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</si>
  <si>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</si>
  <si>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</si>
  <si>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</si>
  <si>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</si>
  <si>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</si>
  <si>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</si>
  <si>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</si>
  <si>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</si>
  <si>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</si>
  <si>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</si>
  <si>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</si>
  <si>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</si>
  <si>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</si>
  <si>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</si>
  <si>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</si>
  <si>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</si>
  <si>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</si>
  <si>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</si>
  <si>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</si>
  <si>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</si>
  <si>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</si>
  <si>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</si>
  <si>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</si>
  <si>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</si>
  <si>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</si>
  <si>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</si>
  <si>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</si>
  <si>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</si>
  <si>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</si>
  <si>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</si>
  <si>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</si>
  <si>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</si>
  <si>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</si>
  <si>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</si>
  <si>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</si>
  <si>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</si>
  <si>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</si>
  <si>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</si>
  <si>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</si>
  <si>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</si>
  <si>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</si>
  <si>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</si>
  <si>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</si>
  <si>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</si>
  <si>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</si>
  <si>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</si>
  <si>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</si>
  <si>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</si>
  <si>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</si>
  <si>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</si>
  <si>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</si>
  <si>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</si>
  <si>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</si>
  <si>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</si>
  <si>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</si>
  <si>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</si>
  <si>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</si>
  <si>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</si>
  <si>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</si>
  <si>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</si>
  <si>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</si>
  <si>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</si>
  <si>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</si>
  <si>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</si>
  <si>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</si>
  <si>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</si>
  <si>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</si>
  <si>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</si>
  <si>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</si>
  <si>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</si>
  <si>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</si>
  <si>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</si>
  <si>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</si>
  <si>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</si>
  <si>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</si>
  <si>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</si>
  <si>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</si>
  <si>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</si>
  <si>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</si>
  <si>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</si>
  <si>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</si>
  <si>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</si>
  <si>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</si>
  <si>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</si>
  <si>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</si>
  <si>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</si>
  <si>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</si>
  <si>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</si>
  <si>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</si>
  <si>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</si>
  <si>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</si>
  <si>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</si>
  <si>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</si>
  <si>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</si>
  <si>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</si>
  <si>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</si>
  <si>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</si>
  <si>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</si>
  <si>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</si>
  <si>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</si>
  <si>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</si>
  <si>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</si>
  <si>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</si>
  <si>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</si>
  <si>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</si>
  <si>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</si>
  <si>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</si>
  <si>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</si>
  <si>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</si>
  <si>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</si>
  <si>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</si>
  <si>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</si>
  <si>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</si>
  <si>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</si>
  <si>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</si>
  <si>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</si>
  <si>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</si>
  <si>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</si>
  <si>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</si>
  <si>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</si>
  <si>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</si>
  <si>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</si>
  <si>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</si>
  <si>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</si>
  <si>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</si>
  <si>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</si>
  <si>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</si>
  <si>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</si>
  <si>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</si>
  <si>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</si>
  <si>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</si>
  <si>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</si>
  <si>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</si>
  <si>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</si>
  <si>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</si>
  <si>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</si>
  <si>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</si>
  <si>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</si>
  <si>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</si>
  <si>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</si>
  <si>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</si>
  <si>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</si>
  <si>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</si>
  <si>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</si>
  <si>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</si>
  <si>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</si>
  <si>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</si>
  <si>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</si>
  <si>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</si>
  <si>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</si>
  <si>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</si>
  <si>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</si>
  <si>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</si>
  <si>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</si>
  <si>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</si>
  <si>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</si>
  <si>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</si>
  <si>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</si>
  <si>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</si>
  <si>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</si>
  <si>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</si>
  <si>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</si>
  <si>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</si>
  <si>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</si>
  <si>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</si>
  <si>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</si>
  <si>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</si>
  <si>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</si>
  <si>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</si>
  <si>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</si>
  <si>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</si>
  <si>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</si>
  <si>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</si>
  <si>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</si>
  <si>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</si>
  <si>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</si>
  <si>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</si>
  <si>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</si>
  <si>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</si>
  <si>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</si>
  <si>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</si>
  <si>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</si>
  <si>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</si>
  <si>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</si>
  <si>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</si>
  <si>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</si>
  <si>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</si>
  <si>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</si>
  <si>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</si>
  <si>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</si>
  <si>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</si>
  <si>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</si>
  <si>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</si>
  <si>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</si>
  <si>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</si>
  <si>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</si>
  <si>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</si>
  <si>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</si>
  <si>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</si>
  <si>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</si>
  <si>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</si>
  <si>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</si>
  <si>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</si>
  <si>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</si>
  <si>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</si>
  <si>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</si>
  <si>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</si>
  <si>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</si>
  <si>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</si>
  <si>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</si>
  <si>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</si>
  <si>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</si>
  <si>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</si>
  <si>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</si>
  <si>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</si>
  <si>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</si>
  <si>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</si>
  <si>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</si>
  <si>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</si>
  <si>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</si>
  <si>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</si>
  <si>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</si>
  <si>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</si>
  <si>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</si>
  <si>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</si>
  <si>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</si>
  <si>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</si>
  <si>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</si>
  <si>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</si>
  <si>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</si>
  <si>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</si>
  <si>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</si>
  <si>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</si>
  <si>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</si>
  <si>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</si>
  <si>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</si>
  <si>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</si>
  <si>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</si>
  <si>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</si>
  <si>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</si>
  <si>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</si>
  <si>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</si>
  <si>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</si>
  <si>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</si>
  <si>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</si>
  <si>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</si>
  <si>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</si>
  <si>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</si>
  <si>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</si>
  <si>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</si>
  <si>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</si>
  <si>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</si>
  <si>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</si>
  <si>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</si>
  <si>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</si>
  <si>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</si>
  <si>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</si>
  <si>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</si>
  <si>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</si>
  <si>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</si>
  <si>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</si>
  <si>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</si>
  <si>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</si>
  <si>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</si>
  <si>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</si>
  <si>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</si>
  <si>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</si>
  <si>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</si>
  <si>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</si>
  <si>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</si>
  <si>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</si>
  <si>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</si>
  <si>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</si>
  <si>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</si>
  <si>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</si>
  <si>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</si>
  <si>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</si>
  <si>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</si>
  <si>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</si>
  <si>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</si>
  <si>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</si>
  <si>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</si>
  <si>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</si>
  <si>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</si>
  <si>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</si>
  <si>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</si>
  <si>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</si>
  <si>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</si>
  <si>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</si>
  <si>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</si>
  <si>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</si>
  <si>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</si>
  <si>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</si>
  <si>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</si>
  <si>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</si>
  <si>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</si>
  <si>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</si>
  <si>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</si>
  <si>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</si>
  <si>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</si>
  <si>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</si>
  <si>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</si>
  <si>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</si>
  <si>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</si>
  <si>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</si>
  <si>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</si>
  <si>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</si>
  <si>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</si>
  <si>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</si>
  <si>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</si>
  <si>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</si>
  <si>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</si>
  <si>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</si>
  <si>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</si>
  <si>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</si>
  <si>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</si>
  <si>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</si>
  <si>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</si>
  <si>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</si>
  <si>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</si>
  <si>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</si>
  <si>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</si>
  <si>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</si>
  <si>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</si>
  <si>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</si>
  <si>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</si>
  <si>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</si>
  <si>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</si>
  <si>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</si>
  <si>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</si>
  <si>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</si>
  <si>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</si>
  <si>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</si>
  <si>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</si>
  <si>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</si>
  <si>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</si>
  <si>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</si>
  <si>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</si>
  <si>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</si>
  <si>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</si>
  <si>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</si>
  <si>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</si>
  <si>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</si>
  <si>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</si>
  <si>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</si>
  <si>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</si>
  <si>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</si>
  <si>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</si>
  <si>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</si>
  <si>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</si>
  <si>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</si>
  <si>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</si>
  <si>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</si>
  <si>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</si>
  <si>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</si>
  <si>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</si>
  <si>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</si>
  <si>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</si>
  <si>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</si>
  <si>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</si>
  <si>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</si>
  <si>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</si>
  <si>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</si>
  <si>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</si>
  <si>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</si>
  <si>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</si>
  <si>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</si>
  <si>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</si>
  <si>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</si>
  <si>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</si>
  <si>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</si>
  <si>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</si>
  <si>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</si>
  <si>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</si>
  <si>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</si>
  <si>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</si>
  <si>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</si>
  <si>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</si>
  <si>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</si>
  <si>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</si>
  <si>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</si>
  <si>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</si>
  <si>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</si>
  <si>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</si>
  <si>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</si>
  <si>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</si>
  <si>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</si>
  <si>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</si>
  <si>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</si>
  <si>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</si>
  <si>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</si>
  <si>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</si>
  <si>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</si>
  <si>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</si>
  <si>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</si>
  <si>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</si>
  <si>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</si>
  <si>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</si>
  <si>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</si>
  <si>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</si>
  <si>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</si>
  <si>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</si>
  <si>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</si>
  <si>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</si>
  <si>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</si>
  <si>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</si>
  <si>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</si>
  <si>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</si>
  <si>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</si>
  <si>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</si>
  <si>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</si>
  <si>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</si>
  <si>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</si>
  <si>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</si>
  <si>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</si>
  <si>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</si>
  <si>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</si>
  <si>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</si>
  <si>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</si>
  <si>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</si>
  <si>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</si>
  <si>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</si>
  <si>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</si>
  <si>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</si>
  <si>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</si>
  <si>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</si>
  <si>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</si>
  <si>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</si>
  <si>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</si>
  <si>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</si>
  <si>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</si>
  <si>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</si>
  <si>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</si>
  <si>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</si>
  <si>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</si>
  <si>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</si>
  <si>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</si>
  <si>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</si>
  <si>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</si>
  <si>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</si>
  <si>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</si>
  <si>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</si>
  <si>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</si>
  <si>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</si>
  <si>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</si>
  <si>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</si>
  <si>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</si>
  <si>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</si>
  <si>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</si>
  <si>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</si>
  <si>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</si>
  <si>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</si>
  <si>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</si>
  <si>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</si>
  <si>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</si>
  <si>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</si>
  <si>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</si>
  <si>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</si>
  <si>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</si>
  <si>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</si>
  <si>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</si>
  <si>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</si>
  <si>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</si>
  <si>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</si>
  <si>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</si>
  <si>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</si>
  <si>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</si>
  <si>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</si>
  <si>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</si>
  <si>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</si>
  <si>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</si>
  <si>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</si>
  <si>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</si>
  <si>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</si>
  <si>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</si>
  <si>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</si>
  <si>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</si>
  <si>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</si>
  <si>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</si>
  <si>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</si>
  <si>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</si>
  <si>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</si>
  <si>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</si>
  <si>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</si>
  <si>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</si>
  <si>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</si>
  <si>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</si>
  <si>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</si>
  <si>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</si>
  <si>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</si>
  <si>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</si>
  <si>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</si>
  <si>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</si>
  <si>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</si>
  <si>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</si>
  <si>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</si>
  <si>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</si>
  <si>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</si>
  <si>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</si>
  <si>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</si>
  <si>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</si>
  <si>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</si>
  <si>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</si>
  <si>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</si>
  <si>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</si>
  <si>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</si>
  <si>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</si>
  <si>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</si>
  <si>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</si>
  <si>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</si>
  <si>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</si>
  <si>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</si>
  <si>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</si>
  <si>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</si>
  <si>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</si>
  <si>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</si>
  <si>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</si>
  <si>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</si>
  <si>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</si>
  <si>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</si>
  <si>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</si>
  <si>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</si>
  <si>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</si>
  <si>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</si>
  <si>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</si>
  <si>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</si>
  <si>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</si>
  <si>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</si>
  <si>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</si>
  <si>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</si>
  <si>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</si>
  <si>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</si>
  <si>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</si>
  <si>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</si>
  <si>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</si>
  <si>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</si>
  <si>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</si>
  <si>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</si>
  <si>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</si>
  <si>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</si>
  <si>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</si>
  <si>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</si>
  <si>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</si>
  <si>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</si>
  <si>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</si>
  <si>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</si>
  <si>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</si>
  <si>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</si>
  <si>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</si>
  <si>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</si>
  <si>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</si>
  <si>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</si>
  <si>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</si>
  <si>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</si>
  <si>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</si>
  <si>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</si>
  <si>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</si>
  <si>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</si>
  <si>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</si>
  <si>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</si>
  <si>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</si>
  <si>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</si>
  <si>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</si>
  <si>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</si>
  <si>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</si>
  <si>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</si>
  <si>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</si>
  <si>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</si>
  <si>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</si>
  <si>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</si>
  <si>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</si>
  <si>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</si>
  <si>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</si>
  <si>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</si>
  <si>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</si>
  <si>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</si>
  <si>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</si>
  <si>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</si>
  <si>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</si>
  <si>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</si>
  <si>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</si>
  <si>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</si>
  <si>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</si>
  <si>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</si>
  <si>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</si>
  <si>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</si>
  <si>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</si>
  <si>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</si>
  <si>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</si>
  <si>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</si>
  <si>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</si>
  <si>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</si>
  <si>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</si>
  <si>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</si>
  <si>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</si>
  <si>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</si>
  <si>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</si>
  <si>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</si>
  <si>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</si>
  <si>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</si>
  <si>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</si>
  <si>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</si>
  <si>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</si>
  <si>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</si>
  <si>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</si>
  <si>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</si>
  <si>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</si>
  <si>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</si>
  <si>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</si>
  <si>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</si>
  <si>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</si>
  <si>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</si>
  <si>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</si>
  <si>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</si>
  <si>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</si>
  <si>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</si>
  <si>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</si>
  <si>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</si>
  <si>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</si>
  <si>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</si>
  <si>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</si>
  <si>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</si>
  <si>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</si>
  <si>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</si>
  <si>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</si>
  <si>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</si>
  <si>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</si>
  <si>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</si>
  <si>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</si>
  <si>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</si>
  <si>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</si>
  <si>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</si>
  <si>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</si>
  <si>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</si>
  <si>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</si>
  <si>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</si>
  <si>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</si>
  <si>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</si>
  <si>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</si>
  <si>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</si>
  <si>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</si>
  <si>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</si>
  <si>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</si>
  <si>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</si>
  <si>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</si>
  <si>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</si>
  <si>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</si>
  <si>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</si>
  <si>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</si>
  <si>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</si>
  <si>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</si>
  <si>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</si>
  <si>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</si>
  <si>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</si>
  <si>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</si>
  <si>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</si>
  <si>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</si>
  <si>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</si>
  <si>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</si>
  <si>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</si>
  <si>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</si>
  <si>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</si>
  <si>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</si>
  <si>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</si>
  <si>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</si>
  <si>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</si>
  <si>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</si>
  <si>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</si>
  <si>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</si>
  <si>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</si>
  <si>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</si>
  <si>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</si>
  <si>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</si>
  <si>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</si>
  <si>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</si>
  <si>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</si>
  <si>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</si>
  <si>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</si>
  <si>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</si>
  <si>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</si>
  <si>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</si>
  <si>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</si>
  <si>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</si>
  <si>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</si>
  <si>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</si>
  <si>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</si>
  <si>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</si>
  <si>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</si>
  <si>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</si>
  <si>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</si>
  <si>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</si>
  <si>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</si>
  <si>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</si>
  <si>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</si>
  <si>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</si>
  <si>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</si>
  <si>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</si>
  <si>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</si>
  <si>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</si>
  <si>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</si>
  <si>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</si>
  <si>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</si>
  <si>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</si>
  <si>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</si>
  <si>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</si>
  <si>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</si>
  <si>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</si>
  <si>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</si>
  <si>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</si>
  <si>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</si>
  <si>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</si>
  <si>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</si>
  <si>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</si>
  <si>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</si>
  <si>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</si>
  <si>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</si>
  <si>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</si>
  <si>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</si>
  <si>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</si>
  <si>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</si>
  <si>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</si>
  <si>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</si>
  <si>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</si>
  <si>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</si>
  <si>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</si>
  <si>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</si>
  <si>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</si>
  <si>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</si>
  <si>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</si>
  <si>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</si>
  <si>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</si>
  <si>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</si>
  <si>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</si>
  <si>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</si>
  <si>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</si>
  <si>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</si>
  <si>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</si>
  <si>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</si>
  <si>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</si>
  <si>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</si>
  <si>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</si>
  <si>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</si>
  <si>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</si>
  <si>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</si>
  <si>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</si>
  <si>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</si>
  <si>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</si>
  <si>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</si>
  <si>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</si>
  <si>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</si>
  <si>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</si>
  <si>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</si>
  <si>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</si>
  <si>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</si>
  <si>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</si>
  <si>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</si>
  <si>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</si>
  <si>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</si>
  <si>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</si>
  <si>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</si>
  <si>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</si>
  <si>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</si>
  <si>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</si>
  <si>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</si>
  <si>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</si>
  <si>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</si>
  <si>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</si>
  <si>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</si>
  <si>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</si>
  <si>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</si>
  <si>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</si>
  <si>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</si>
  <si>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</si>
  <si>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</si>
  <si>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</si>
  <si>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</si>
  <si>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</si>
  <si>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</si>
  <si>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</si>
  <si>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</si>
  <si>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</si>
  <si>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</si>
  <si>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</si>
  <si>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</si>
  <si>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</si>
  <si>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</si>
  <si>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</si>
  <si>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</si>
  <si>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</si>
  <si>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</si>
  <si>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</si>
  <si>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</si>
  <si>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</si>
  <si>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</si>
  <si>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</si>
  <si>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</si>
  <si>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</si>
  <si>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</si>
  <si>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</si>
  <si>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</si>
  <si>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</si>
  <si>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</si>
  <si>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</si>
  <si>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</si>
  <si>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</si>
  <si>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</si>
  <si>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</si>
  <si>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</si>
  <si>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</si>
  <si>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</si>
  <si>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</si>
  <si>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</si>
  <si>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</si>
  <si>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</si>
  <si>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</si>
  <si>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</si>
  <si>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</si>
  <si>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</si>
  <si>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</si>
  <si>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</si>
  <si>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</si>
  <si>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</si>
  <si>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</si>
  <si>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</si>
  <si>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</si>
  <si>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</si>
  <si>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</si>
  <si>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</si>
  <si>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</si>
  <si>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</si>
  <si>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</si>
  <si>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</si>
  <si>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</si>
  <si>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</si>
  <si>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</si>
  <si>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</si>
  <si>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</si>
  <si>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</si>
  <si>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</si>
  <si>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</si>
  <si>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</si>
  <si>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</si>
  <si>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</si>
  <si>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</si>
  <si>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</si>
  <si>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</si>
  <si>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</si>
  <si>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</si>
  <si>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</si>
  <si>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</si>
  <si>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</si>
  <si>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</si>
  <si>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</si>
  <si>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</si>
  <si>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</si>
  <si>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</si>
  <si>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</si>
  <si>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</si>
  <si>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</si>
  <si>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</si>
  <si>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</si>
  <si>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</si>
  <si>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</si>
  <si>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</si>
  <si>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</si>
  <si>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</si>
  <si>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</si>
  <si>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</si>
  <si>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</si>
  <si>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</si>
  <si>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</si>
  <si>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</si>
  <si>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</si>
  <si>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</si>
  <si>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</si>
  <si>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</si>
  <si>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</si>
  <si>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</si>
  <si>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</si>
  <si>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</si>
  <si>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</si>
  <si>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</si>
  <si>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</si>
  <si>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</si>
  <si>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</si>
  <si>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</si>
  <si>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</si>
  <si>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</si>
  <si>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</si>
  <si>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</si>
  <si>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</si>
  <si>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</si>
  <si>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</si>
  <si>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</si>
  <si>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</si>
  <si>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</si>
  <si>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</si>
  <si>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</si>
  <si>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</si>
  <si>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</si>
  <si>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</si>
  <si>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</si>
  <si>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</si>
  <si>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</si>
  <si>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</si>
  <si>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</si>
  <si>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</si>
  <si>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</si>
  <si>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</si>
  <si>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</si>
  <si>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</si>
  <si>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</si>
  <si>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</si>
  <si>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</si>
  <si>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</si>
  <si>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</si>
  <si>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</si>
  <si>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</si>
  <si>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</si>
  <si>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</si>
  <si>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</si>
  <si>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</si>
  <si>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</si>
  <si>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</si>
  <si>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</si>
  <si>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</si>
  <si>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</si>
  <si>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</si>
  <si>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</si>
  <si>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</si>
  <si>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</si>
  <si>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</si>
  <si>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</si>
  <si>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</si>
  <si>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</si>
  <si>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</si>
  <si>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</si>
  <si>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</si>
  <si>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</si>
  <si>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</si>
  <si>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</si>
  <si>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</si>
  <si>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</si>
  <si>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</si>
  <si>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</si>
  <si>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</si>
  <si>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</si>
  <si>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</si>
  <si>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</si>
  <si>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</si>
  <si>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</si>
  <si>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</si>
  <si>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</si>
  <si>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</si>
  <si>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</si>
  <si>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</si>
  <si>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</si>
  <si>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</si>
  <si>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</si>
  <si>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</si>
  <si>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</si>
  <si>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</si>
  <si>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</si>
  <si>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</si>
  <si>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</si>
  <si>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</si>
  <si>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</si>
  <si>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</si>
  <si>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</si>
  <si>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</si>
  <si>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</si>
  <si>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</si>
  <si>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</si>
  <si>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</si>
  <si>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</si>
  <si>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</si>
  <si>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</si>
  <si>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</si>
  <si>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</si>
  <si>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</si>
  <si>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</si>
  <si>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</si>
  <si>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</si>
  <si>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</si>
  <si>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</si>
  <si>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</si>
  <si>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</si>
  <si>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</si>
  <si>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</si>
  <si>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</si>
  <si>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</si>
  <si>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</si>
  <si>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</si>
  <si>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</si>
  <si>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</si>
  <si>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</si>
  <si>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</si>
  <si>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</si>
  <si>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</si>
  <si>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</si>
  <si>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</si>
  <si>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</si>
  <si>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</si>
  <si>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</si>
  <si>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</si>
  <si>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</si>
  <si>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</si>
  <si>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</si>
  <si>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</si>
  <si>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</si>
  <si>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</si>
  <si>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</si>
  <si>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</si>
  <si>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</si>
  <si>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</si>
  <si>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</si>
  <si>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</si>
  <si>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</si>
  <si>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</si>
  <si>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</si>
  <si>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</si>
  <si>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</si>
  <si>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</si>
  <si>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</si>
  <si>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</si>
  <si>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</si>
  <si>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</si>
  <si>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</si>
  <si>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</si>
  <si>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</si>
  <si>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</si>
  <si>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</si>
  <si>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</si>
  <si>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</si>
  <si>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</si>
  <si>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</si>
  <si>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</si>
  <si>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</si>
  <si>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</si>
  <si>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</si>
  <si>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</si>
  <si>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</si>
  <si>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</si>
  <si>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</si>
  <si>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</si>
  <si>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</si>
  <si>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</si>
  <si>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</si>
  <si>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</si>
  <si>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</si>
  <si>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</si>
  <si>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</si>
  <si>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</si>
  <si>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</si>
  <si>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</si>
  <si>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</si>
  <si>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</si>
  <si>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</si>
  <si>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</si>
  <si>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</si>
  <si>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</si>
  <si>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</si>
  <si>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</si>
  <si>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</si>
  <si>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</si>
  <si>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</si>
  <si>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</si>
  <si>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</si>
  <si>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</si>
  <si>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</si>
  <si>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</si>
  <si>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</si>
  <si>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</si>
  <si>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</si>
  <si>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</si>
  <si>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</si>
  <si>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</si>
  <si>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</si>
  <si>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</si>
  <si>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</si>
  <si>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</si>
  <si>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</si>
  <si>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</si>
  <si>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</si>
  <si>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</si>
  <si>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</si>
  <si>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</si>
  <si>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</si>
  <si>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</si>
  <si>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</si>
  <si>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</si>
  <si>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</si>
  <si>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</si>
  <si>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</si>
  <si>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</si>
  <si>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</si>
  <si>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</si>
  <si>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</si>
  <si>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</si>
  <si>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</si>
  <si>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</si>
  <si>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</si>
  <si>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</si>
  <si>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</si>
  <si>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</si>
  <si>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</si>
  <si>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</si>
  <si>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</si>
  <si>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</si>
  <si>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</si>
  <si>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</si>
  <si>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</si>
  <si>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</si>
  <si>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</si>
  <si>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</si>
  <si>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</si>
  <si>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</si>
  <si>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</si>
  <si>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</si>
  <si>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</si>
  <si>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</si>
  <si>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</si>
  <si>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</si>
  <si>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</si>
  <si>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</si>
  <si>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</si>
  <si>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</si>
  <si>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</si>
  <si>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</si>
  <si>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</si>
  <si>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</si>
  <si>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</si>
  <si>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</si>
  <si>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</si>
  <si>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</si>
  <si>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</si>
  <si>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</si>
  <si>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</si>
  <si>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</si>
  <si>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</si>
  <si>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</si>
  <si>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</si>
  <si>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</si>
  <si>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</si>
  <si>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</si>
  <si>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</si>
  <si>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</si>
  <si>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</si>
  <si>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</si>
  <si>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</si>
  <si>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</si>
  <si>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</si>
  <si>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</si>
  <si>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</si>
  <si>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</si>
  <si>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</si>
  <si>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</si>
  <si>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</si>
  <si>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</si>
  <si>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</si>
  <si>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</si>
  <si>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</si>
  <si>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</si>
  <si>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</si>
  <si>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</si>
  <si>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</si>
  <si>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</si>
  <si>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</si>
  <si>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</si>
  <si>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</si>
  <si>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</si>
  <si>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</si>
  <si>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</si>
  <si>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</si>
  <si>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</si>
  <si>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</si>
  <si>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</si>
  <si>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</si>
  <si>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</si>
  <si>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</si>
  <si>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</si>
  <si>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</si>
  <si>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</si>
  <si>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</si>
  <si>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</si>
  <si>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</si>
  <si>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</si>
  <si>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</si>
  <si>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</si>
  <si>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</si>
  <si>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</si>
  <si>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</si>
  <si>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</si>
  <si>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</si>
  <si>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</si>
  <si>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</si>
  <si>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</si>
  <si>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</si>
  <si>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</si>
  <si>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</si>
  <si>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</si>
  <si>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</si>
  <si>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</si>
  <si>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</si>
  <si>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</si>
  <si>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</si>
  <si>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</si>
  <si>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</si>
  <si>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</si>
  <si>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</si>
  <si>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</si>
  <si>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</si>
  <si>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</si>
  <si>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</si>
  <si>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</si>
  <si>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</si>
  <si>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</si>
  <si>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</si>
  <si>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</si>
  <si>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</si>
  <si>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</si>
  <si>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</si>
  <si>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</si>
  <si>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</si>
  <si>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</si>
  <si>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</si>
  <si>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</si>
  <si>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</si>
  <si>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</si>
  <si>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</si>
  <si>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</si>
  <si>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</si>
  <si>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</si>
  <si>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</si>
  <si>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</si>
  <si>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</si>
  <si>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</si>
  <si>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</si>
  <si>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</si>
  <si>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</si>
  <si>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</si>
  <si>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</si>
  <si>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</si>
  <si>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</si>
  <si>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</si>
  <si>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</si>
  <si>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</si>
  <si>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</si>
  <si>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</si>
  <si>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</si>
  <si>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</si>
  <si>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</si>
  <si>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</si>
  <si>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</si>
  <si>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</si>
  <si>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</si>
  <si>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</si>
  <si>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</si>
  <si>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</si>
  <si>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</si>
  <si>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</si>
  <si>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</si>
  <si>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</si>
  <si>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</si>
  <si>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</si>
  <si>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</si>
  <si>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</si>
  <si>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</si>
  <si>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</si>
  <si>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</si>
  <si>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</si>
  <si>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</si>
  <si>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</si>
  <si>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</si>
  <si>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</si>
  <si>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</si>
  <si>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</si>
  <si>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</si>
  <si>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</si>
  <si>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</si>
  <si>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</si>
  <si>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</si>
  <si>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</si>
  <si>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</si>
  <si>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</si>
  <si>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</si>
  <si>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</si>
  <si>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</si>
  <si>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</si>
  <si>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</si>
  <si>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</si>
  <si>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</si>
  <si>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</si>
  <si>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</si>
  <si>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</si>
  <si>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</si>
  <si>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</si>
  <si>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</si>
  <si>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</si>
  <si>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</si>
  <si>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</si>
  <si>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</si>
  <si>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</si>
  <si>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</si>
  <si>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</si>
  <si>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</si>
  <si>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</si>
  <si>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</si>
  <si>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</si>
  <si>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</si>
  <si>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</si>
  <si>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</si>
  <si>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</si>
  <si>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</si>
  <si>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</si>
  <si>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</si>
  <si>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</si>
  <si>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</si>
  <si>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</si>
  <si>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</si>
  <si>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</si>
  <si>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</si>
  <si>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</si>
  <si>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</si>
  <si>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</si>
  <si>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</si>
  <si>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</si>
  <si>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</si>
  <si>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</si>
  <si>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</si>
  <si>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</si>
  <si>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</si>
  <si>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</si>
  <si>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</si>
  <si>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</si>
  <si>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</si>
  <si>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</si>
  <si>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</si>
  <si>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</si>
  <si>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</si>
  <si>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</si>
  <si>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</si>
  <si>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</si>
  <si>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</si>
  <si>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</si>
  <si>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</si>
  <si>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</si>
  <si>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</si>
  <si>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</si>
  <si>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</si>
  <si>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</si>
  <si>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</si>
  <si>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</si>
  <si>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</si>
  <si>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</si>
  <si>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</si>
  <si>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</si>
  <si>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</si>
  <si>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</si>
  <si>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</si>
  <si>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</si>
  <si>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</si>
  <si>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</si>
  <si>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</si>
  <si>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</si>
  <si>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</si>
  <si>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</si>
  <si>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</si>
  <si>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</si>
  <si>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</si>
  <si>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</si>
  <si>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</si>
  <si>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</si>
  <si>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</si>
  <si>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</si>
  <si>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</si>
  <si>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</si>
  <si>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</si>
  <si>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</si>
  <si>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</si>
  <si>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</si>
  <si>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</si>
  <si>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</si>
  <si>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</si>
  <si>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</si>
  <si>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</si>
  <si>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</si>
  <si>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</si>
  <si>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</si>
  <si>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</si>
  <si>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</si>
  <si>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</si>
  <si>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</si>
  <si>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</si>
  <si>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</si>
  <si>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</si>
  <si>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</si>
  <si>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</si>
  <si>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</si>
  <si>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</si>
  <si>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</si>
  <si>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</si>
  <si>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</si>
  <si>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</si>
  <si>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</si>
  <si>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</si>
  <si>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</si>
  <si>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</si>
  <si>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</si>
  <si>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</si>
  <si>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</si>
  <si>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</si>
  <si>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</si>
  <si>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</si>
  <si>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</si>
  <si>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</si>
  <si>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</si>
  <si>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</si>
  <si>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</si>
  <si>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</si>
  <si>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</si>
  <si>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</si>
  <si>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</si>
  <si>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</si>
  <si>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</si>
  <si>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</si>
  <si>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</si>
  <si>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</si>
  <si>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</si>
  <si>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</si>
  <si>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</si>
  <si>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</si>
  <si>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</si>
  <si>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</si>
  <si>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</si>
  <si>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</si>
  <si>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</si>
  <si>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</si>
  <si>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</si>
  <si>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</si>
  <si>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</si>
  <si>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</si>
  <si>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</si>
  <si>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</si>
  <si>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</si>
  <si>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</si>
  <si>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</si>
  <si>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</si>
  <si>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</si>
  <si>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</si>
  <si>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</si>
  <si>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</si>
  <si>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</si>
  <si>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</si>
  <si>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</si>
  <si>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</si>
  <si>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</si>
  <si>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</si>
  <si>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</si>
  <si>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</si>
  <si>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</si>
  <si>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</si>
  <si>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</si>
  <si>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</si>
  <si>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</si>
  <si>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</si>
  <si>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</si>
  <si>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</si>
  <si>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</si>
  <si>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</si>
  <si>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</si>
  <si>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</si>
  <si>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</si>
  <si>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</si>
  <si>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</si>
  <si>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</si>
  <si>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</si>
  <si>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</si>
  <si>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</si>
  <si>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</si>
  <si>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</si>
  <si>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</si>
  <si>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</si>
  <si>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</si>
  <si>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</si>
  <si>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</si>
  <si>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</si>
  <si>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</si>
  <si>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</si>
  <si>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</si>
  <si>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</si>
  <si>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</si>
  <si>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</si>
  <si>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</si>
  <si>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</si>
  <si>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</si>
  <si>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</si>
  <si>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</si>
  <si>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</si>
  <si>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</si>
  <si>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</si>
  <si>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</si>
  <si>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</si>
  <si>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</si>
  <si>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</si>
  <si>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</si>
  <si>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</si>
  <si>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</si>
  <si>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</si>
  <si>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</si>
  <si>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</si>
  <si>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</si>
  <si>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</si>
  <si>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</si>
  <si>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</si>
  <si>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</si>
  <si>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</si>
  <si>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</si>
  <si>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</si>
  <si>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</si>
  <si>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</si>
  <si>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</si>
  <si>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</si>
  <si>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</si>
  <si>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</si>
  <si>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</si>
  <si>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</si>
  <si>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</si>
  <si>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</si>
  <si>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</si>
  <si>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</si>
  <si>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</si>
  <si>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</si>
  <si>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</si>
  <si>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</si>
  <si>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</si>
  <si>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</si>
  <si>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</si>
  <si>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</si>
  <si>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</si>
  <si>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</si>
  <si>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</si>
  <si>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</si>
  <si>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</si>
  <si>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</si>
  <si>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</si>
  <si>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</si>
  <si>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</si>
  <si>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</si>
  <si>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</si>
  <si>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</si>
  <si>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</si>
  <si>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</si>
  <si>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</si>
  <si>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</si>
  <si>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</si>
  <si>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</si>
  <si>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</si>
  <si>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</si>
  <si>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</si>
  <si>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</si>
  <si>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</si>
  <si>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</si>
  <si>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</si>
  <si>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</si>
  <si>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</si>
  <si>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</si>
  <si>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</si>
  <si>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</si>
  <si>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</si>
  <si>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</si>
  <si>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</si>
  <si>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</si>
  <si>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</si>
  <si>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</si>
  <si>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</si>
  <si>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</si>
  <si>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</si>
  <si>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</si>
  <si>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</si>
  <si>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</si>
  <si>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</si>
  <si>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</si>
  <si>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</si>
  <si>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</si>
  <si>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</si>
  <si>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</si>
  <si>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</si>
  <si>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</si>
  <si>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</si>
  <si>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</si>
  <si>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</si>
  <si>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</si>
  <si>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</si>
  <si>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</si>
  <si>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</si>
  <si>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</si>
  <si>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</si>
  <si>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</si>
  <si>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</si>
  <si>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</si>
  <si>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</si>
  <si>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</si>
  <si>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</si>
  <si>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</si>
  <si>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</si>
  <si>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</si>
  <si>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</si>
  <si>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</si>
  <si>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</si>
  <si>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</si>
  <si>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</si>
  <si>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</si>
  <si>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</si>
  <si>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</si>
  <si>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</si>
  <si>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</si>
  <si>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</si>
  <si>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</si>
  <si>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</si>
  <si>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</si>
  <si>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</si>
  <si>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</si>
  <si>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</si>
  <si>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</si>
  <si>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</si>
  <si>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</si>
  <si>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</si>
  <si>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</si>
  <si>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</si>
  <si>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</si>
  <si>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</si>
  <si>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</si>
  <si>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</si>
  <si>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</si>
  <si>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</si>
  <si>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</si>
  <si>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</si>
  <si>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</si>
  <si>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</si>
  <si>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</si>
  <si>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</si>
  <si>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</si>
  <si>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</si>
  <si>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</si>
  <si>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</si>
  <si>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</si>
  <si>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</si>
  <si>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</si>
  <si>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</si>
  <si>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</si>
  <si>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</si>
  <si>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</si>
  <si>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</si>
  <si>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</si>
  <si>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</si>
  <si>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</si>
  <si>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</si>
  <si>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</si>
  <si>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</si>
  <si>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</si>
  <si>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</si>
  <si>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</si>
  <si>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</si>
  <si>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</si>
  <si>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</si>
  <si>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</si>
  <si>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</si>
  <si>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</si>
  <si>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</si>
  <si>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</si>
  <si>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</si>
  <si>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</si>
  <si>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</si>
  <si>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</si>
  <si>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</si>
  <si>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</si>
  <si>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</si>
  <si>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</si>
  <si>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</si>
  <si>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</si>
  <si>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</si>
  <si>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</si>
  <si>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</si>
  <si>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</si>
  <si>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</si>
  <si>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</si>
  <si>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</si>
  <si>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</si>
  <si>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</si>
  <si>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</si>
  <si>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</si>
  <si>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</si>
  <si>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</si>
  <si>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</si>
  <si>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</si>
  <si>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</si>
  <si>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</si>
  <si>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</si>
  <si>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</si>
  <si>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</si>
  <si>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</si>
  <si>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</si>
  <si>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</si>
  <si>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</si>
  <si>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</si>
  <si>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</si>
  <si>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</si>
  <si>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</si>
  <si>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</si>
  <si>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</si>
  <si>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</si>
  <si>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</si>
  <si>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</si>
  <si>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</si>
  <si>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</si>
  <si>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</si>
  <si>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</si>
  <si>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</si>
  <si>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</si>
  <si>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</si>
  <si>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</si>
  <si>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</si>
  <si>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</si>
  <si>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</si>
  <si>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</si>
  <si>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</si>
  <si>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</si>
  <si>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</si>
  <si>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</si>
  <si>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</si>
  <si>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</si>
  <si>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</si>
  <si>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</si>
  <si>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</si>
  <si>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</si>
  <si>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</si>
  <si>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</si>
  <si>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</si>
  <si>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</si>
  <si>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</si>
  <si>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</si>
  <si>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</si>
  <si>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</si>
  <si>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</si>
  <si>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</si>
  <si>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</si>
  <si>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</si>
  <si>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</si>
  <si>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</si>
  <si>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</si>
  <si>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</si>
  <si>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</si>
  <si>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</si>
  <si>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</si>
  <si>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</si>
  <si>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</si>
  <si>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</si>
  <si>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</si>
  <si>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</si>
  <si>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</si>
  <si>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</si>
  <si>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</si>
  <si>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</si>
  <si>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</si>
  <si>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</si>
  <si>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</si>
  <si>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</si>
  <si>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</si>
  <si>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</si>
  <si>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</si>
  <si>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</si>
  <si>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</si>
  <si>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</si>
  <si>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</si>
  <si>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</si>
  <si>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</si>
  <si>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</si>
  <si>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</si>
  <si>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</si>
  <si>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</si>
  <si>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</si>
  <si>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</si>
  <si>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</si>
  <si>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</si>
  <si>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</si>
  <si>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</si>
  <si>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</si>
  <si>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</si>
  <si>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</si>
  <si>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</si>
  <si>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</si>
  <si>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</si>
  <si>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</si>
  <si>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</si>
  <si>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</si>
  <si>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</si>
  <si>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</si>
  <si>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</si>
  <si>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</si>
  <si>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</si>
  <si>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</si>
  <si>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</si>
  <si>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</si>
  <si>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</si>
  <si>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</si>
  <si>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</si>
  <si>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</si>
  <si>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</si>
  <si>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</si>
  <si>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</si>
  <si>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</si>
  <si>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</si>
  <si>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</si>
  <si>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</si>
  <si>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</si>
  <si>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</si>
  <si>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</si>
  <si>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</si>
  <si>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</si>
  <si>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</si>
  <si>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</si>
  <si>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</si>
  <si>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</si>
  <si>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</si>
  <si>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</si>
  <si>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</si>
  <si>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</si>
  <si>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</si>
  <si>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</si>
  <si>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</si>
  <si>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</si>
  <si>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</si>
  <si>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</si>
  <si>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</si>
  <si>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</si>
  <si>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</si>
  <si>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</si>
  <si>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</si>
  <si>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</si>
  <si>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</si>
  <si>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</si>
  <si>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</si>
  <si>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</si>
  <si>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</si>
  <si>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</si>
  <si>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</si>
  <si>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</si>
  <si>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</si>
  <si>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</si>
  <si>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</si>
  <si>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</si>
  <si>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</si>
  <si>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</si>
  <si>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</si>
  <si>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</si>
  <si>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</si>
  <si>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</si>
  <si>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</si>
  <si>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</si>
  <si>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</si>
  <si>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</si>
  <si>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</si>
  <si>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</si>
  <si>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</si>
  <si>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</si>
  <si>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</si>
  <si>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</si>
  <si>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</si>
  <si>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</si>
  <si>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</si>
  <si>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</si>
  <si>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</si>
  <si>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</si>
  <si>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</si>
  <si>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</si>
  <si>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</si>
  <si>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</si>
  <si>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</si>
  <si>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</si>
  <si>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</si>
  <si>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</si>
  <si>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</si>
  <si>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</si>
  <si>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</si>
  <si>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</si>
  <si>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</si>
  <si>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</si>
  <si>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</si>
  <si>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</si>
  <si>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</si>
  <si>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</si>
  <si>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</si>
  <si>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</si>
  <si>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</si>
  <si>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</si>
  <si>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</si>
  <si>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</si>
  <si>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</si>
  <si>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</si>
  <si>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</si>
  <si>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</si>
  <si>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</si>
  <si>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</si>
  <si>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</si>
  <si>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</si>
  <si>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</si>
  <si>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</si>
  <si>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</si>
  <si>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</si>
  <si>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</si>
  <si>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</si>
  <si>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</si>
  <si>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</si>
  <si>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</si>
  <si>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</si>
  <si>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</si>
  <si>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</si>
  <si>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</si>
  <si>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</si>
  <si>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</si>
  <si>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</si>
  <si>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</si>
  <si>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</si>
  <si>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</si>
  <si>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</si>
  <si>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</si>
  <si>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</si>
  <si>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</si>
  <si>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</si>
  <si>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</si>
  <si>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</si>
  <si>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</si>
  <si>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</si>
  <si>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</si>
  <si>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</si>
  <si>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</si>
  <si>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</si>
  <si>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</si>
  <si>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</si>
  <si>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</si>
  <si>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</si>
  <si>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</si>
  <si>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</si>
  <si>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</si>
  <si>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</si>
  <si>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</si>
  <si>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</si>
  <si>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</si>
  <si>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</si>
  <si>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</si>
  <si>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</si>
  <si>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</si>
  <si>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</si>
  <si>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</si>
  <si>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</si>
  <si>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</si>
  <si>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</si>
  <si>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</si>
  <si>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</si>
  <si>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</si>
  <si>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</si>
  <si>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</si>
  <si>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</si>
  <si>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</si>
  <si>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</si>
  <si>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</si>
  <si>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</si>
  <si>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</si>
  <si>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</si>
  <si>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</si>
  <si>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</si>
  <si>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</si>
  <si>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</si>
  <si>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</si>
  <si>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</si>
  <si>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</si>
  <si>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</si>
  <si>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</si>
  <si>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</si>
  <si>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</si>
  <si>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</si>
  <si>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</si>
  <si>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</si>
  <si>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</si>
  <si>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</si>
  <si>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</si>
  <si>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</si>
  <si>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</si>
  <si>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</si>
  <si>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</si>
  <si>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</si>
  <si>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</si>
  <si>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</si>
  <si>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</si>
  <si>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</si>
  <si>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</si>
  <si>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</si>
  <si>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</si>
  <si>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</si>
  <si>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</si>
  <si>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</si>
  <si>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</si>
  <si>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</si>
  <si>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</si>
  <si>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</si>
  <si>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</si>
  <si>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</si>
  <si>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</si>
  <si>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</si>
  <si>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</si>
  <si>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</si>
  <si>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</si>
  <si>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</si>
  <si>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</si>
  <si>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</si>
  <si>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</si>
  <si>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</si>
  <si>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</si>
  <si>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</si>
  <si>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</si>
  <si>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</si>
  <si>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</si>
  <si>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</si>
  <si>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</si>
  <si>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</si>
  <si>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</si>
  <si>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</si>
  <si>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</si>
  <si>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</si>
  <si>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</si>
  <si>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</si>
  <si>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</si>
  <si>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</si>
  <si>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</si>
  <si>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</si>
  <si>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</si>
  <si>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</si>
  <si>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</si>
  <si>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</si>
  <si>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</si>
  <si>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</si>
  <si>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</si>
  <si>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</si>
  <si>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</si>
  <si>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</si>
  <si>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</si>
  <si>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</si>
  <si>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</si>
  <si>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</si>
  <si>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</si>
  <si>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</si>
  <si>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</si>
  <si>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</si>
  <si>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</si>
  <si>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</si>
  <si>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</si>
  <si>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</si>
  <si>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</si>
  <si>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</si>
  <si>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</si>
  <si>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</si>
  <si>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</si>
  <si>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</si>
  <si>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</si>
  <si>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</si>
  <si>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</si>
  <si>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</si>
  <si>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</si>
  <si>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</si>
  <si>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</si>
  <si>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</si>
  <si>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</si>
  <si>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</si>
  <si>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</si>
  <si>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</si>
  <si>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</si>
  <si>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</si>
  <si>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</si>
  <si>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</si>
  <si>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</si>
  <si>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</si>
  <si>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</si>
  <si>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</si>
  <si>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</si>
  <si>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</si>
  <si>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</si>
  <si>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</si>
  <si>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</si>
  <si>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</si>
  <si>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</si>
  <si>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</si>
  <si>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</si>
  <si>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</si>
  <si>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</si>
  <si>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</si>
  <si>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</si>
  <si>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</si>
  <si>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</si>
  <si>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</si>
  <si>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</si>
  <si>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</si>
  <si>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</si>
  <si>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</si>
  <si>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</si>
  <si>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</si>
  <si>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</si>
  <si>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</si>
  <si>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</si>
  <si>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</si>
  <si>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</si>
  <si>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</si>
  <si>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</si>
  <si>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</si>
  <si>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</si>
  <si>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</si>
  <si>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</si>
  <si>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</si>
  <si>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</si>
  <si>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</si>
  <si>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</si>
  <si>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</si>
  <si>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</si>
  <si>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</si>
  <si>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</si>
  <si>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</si>
  <si>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</si>
  <si>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</si>
  <si>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</si>
  <si>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</si>
  <si>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</si>
  <si>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</si>
  <si>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</si>
  <si>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</si>
  <si>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</si>
  <si>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</si>
  <si>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</si>
  <si>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</si>
  <si>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</si>
  <si>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</si>
  <si>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</si>
  <si>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</si>
  <si>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</si>
  <si>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</si>
  <si>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</si>
  <si>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</si>
  <si>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</si>
  <si>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</si>
  <si>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</si>
  <si>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</si>
  <si>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</si>
  <si>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</si>
  <si>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</si>
  <si>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</si>
  <si>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</si>
  <si>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</si>
  <si>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</si>
  <si>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</si>
  <si>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</si>
  <si>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</si>
  <si>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</si>
  <si>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</si>
  <si>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</si>
  <si>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</si>
  <si>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</si>
  <si>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</si>
  <si>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</si>
  <si>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</si>
  <si>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</si>
  <si>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</si>
  <si>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</si>
  <si>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</si>
  <si>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</si>
  <si>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</si>
  <si>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</si>
  <si>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</si>
  <si>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</si>
  <si>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</si>
  <si>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</si>
  <si>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</si>
  <si>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</si>
  <si>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</si>
  <si>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</si>
  <si>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</si>
  <si>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</si>
  <si>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</si>
  <si>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</si>
  <si>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</si>
  <si>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</si>
  <si>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</si>
  <si>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</si>
  <si>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</si>
  <si>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</si>
  <si>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</si>
  <si>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</si>
  <si>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</si>
  <si>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</si>
  <si>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</si>
  <si>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</si>
  <si>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</si>
  <si>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</si>
  <si>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</si>
  <si>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</si>
  <si>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</si>
  <si>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</si>
  <si>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</si>
  <si>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</si>
  <si>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</si>
  <si>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</si>
  <si>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</si>
  <si>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</si>
  <si>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</si>
  <si>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</si>
  <si>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</si>
  <si>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</si>
  <si>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</si>
  <si>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</si>
  <si>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</si>
  <si>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</si>
  <si>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</si>
  <si>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</si>
  <si>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</si>
  <si>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</si>
  <si>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</si>
  <si>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</si>
  <si>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</si>
  <si>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</si>
  <si>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</si>
  <si>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</si>
  <si>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</si>
  <si>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</si>
  <si>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</si>
  <si>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</si>
  <si>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</si>
  <si>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</si>
  <si>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</si>
  <si>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</si>
  <si>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</si>
  <si>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</si>
  <si>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</si>
  <si>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</si>
  <si>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</si>
  <si>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</si>
  <si>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</si>
  <si>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</si>
  <si>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</si>
  <si>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</si>
  <si>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</si>
  <si>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</si>
  <si>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</si>
  <si>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</si>
  <si>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</si>
  <si>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</si>
  <si>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</si>
  <si>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</si>
  <si>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</si>
  <si>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</si>
  <si>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</si>
  <si>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</si>
  <si>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</si>
  <si>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</si>
  <si>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</si>
  <si>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</si>
  <si>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</si>
  <si>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</si>
  <si>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</si>
  <si>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</si>
  <si>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</si>
  <si>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</si>
  <si>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</si>
  <si>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</si>
  <si>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</si>
  <si>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</si>
  <si>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</si>
  <si>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</si>
  <si>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</si>
  <si>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</si>
  <si>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</si>
  <si>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</si>
  <si>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</si>
  <si>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</si>
  <si>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</si>
  <si>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</si>
  <si>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</si>
  <si>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</si>
  <si>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</si>
  <si>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</si>
  <si>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</si>
  <si>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</si>
  <si>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</si>
  <si>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</si>
  <si>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</si>
  <si>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</si>
  <si>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</si>
  <si>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</si>
  <si>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</si>
  <si>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</si>
  <si>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</si>
  <si>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</si>
  <si>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</si>
  <si>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</si>
  <si>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</si>
  <si>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</si>
  <si>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</si>
  <si>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</si>
  <si>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</si>
  <si>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</si>
  <si>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</si>
  <si>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</si>
  <si>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</si>
  <si>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</si>
  <si>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</si>
  <si>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</si>
  <si>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</si>
  <si>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</si>
  <si>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</si>
  <si>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</si>
  <si>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</si>
  <si>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</si>
  <si>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</si>
  <si>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</si>
  <si>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</si>
  <si>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</si>
  <si>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</si>
  <si>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</si>
  <si>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</si>
  <si>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</si>
  <si>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</si>
  <si>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</si>
  <si>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</si>
  <si>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</si>
  <si>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</si>
  <si>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</si>
  <si>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</si>
  <si>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</si>
  <si>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</si>
  <si>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</si>
  <si>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</si>
  <si>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</si>
  <si>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</si>
  <si>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</si>
  <si>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</si>
  <si>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</si>
  <si>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</si>
  <si>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</si>
  <si>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</si>
  <si>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</si>
  <si>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</si>
  <si>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</si>
  <si>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</si>
  <si>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</si>
  <si>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</si>
  <si>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</si>
  <si>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</si>
  <si>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</si>
  <si>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</si>
  <si>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</si>
  <si>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</si>
  <si>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</si>
  <si>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</si>
  <si>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</si>
  <si>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</si>
  <si>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</si>
  <si>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</si>
  <si>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</si>
  <si>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</si>
  <si>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</si>
  <si>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</si>
  <si>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</si>
  <si>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</si>
  <si>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</si>
  <si>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</si>
  <si>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</si>
  <si>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</si>
  <si>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</si>
  <si>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</si>
  <si>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</si>
  <si>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</si>
  <si>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</si>
  <si>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</si>
  <si>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</si>
  <si>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</si>
  <si>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</si>
  <si>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</si>
  <si>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</si>
  <si>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</si>
  <si>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</si>
  <si>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</si>
  <si>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</si>
  <si>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</si>
  <si>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</si>
  <si>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</si>
  <si>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</si>
  <si>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</si>
  <si>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</si>
  <si>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</si>
  <si>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</si>
  <si>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</si>
  <si>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</si>
  <si>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</si>
  <si>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</si>
  <si>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</si>
  <si>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</si>
  <si>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</si>
  <si>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</si>
  <si>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</si>
  <si>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</si>
  <si>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</si>
  <si>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</si>
  <si>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</si>
  <si>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</si>
  <si>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</si>
  <si>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</si>
  <si>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</si>
  <si>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</si>
  <si>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</si>
  <si>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</si>
  <si>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</si>
  <si>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</si>
  <si>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</si>
  <si>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</si>
  <si>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</si>
  <si>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</si>
  <si>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</si>
  <si>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</si>
  <si>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</si>
  <si>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</si>
  <si>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</si>
  <si>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</si>
  <si>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</si>
  <si>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</si>
  <si>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</si>
  <si>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</si>
  <si>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</si>
  <si>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</si>
  <si>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</si>
  <si>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</si>
  <si>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</si>
  <si>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</si>
  <si>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</si>
  <si>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</si>
  <si>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</si>
  <si>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</si>
  <si>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</si>
  <si>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</si>
  <si>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</si>
  <si>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</si>
  <si>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</si>
  <si>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</si>
  <si>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</si>
  <si>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</si>
  <si>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</si>
  <si>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</si>
  <si>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</si>
  <si>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</si>
  <si>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</si>
  <si>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</si>
  <si>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</si>
  <si>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</si>
  <si>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</si>
  <si>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</si>
  <si>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</si>
  <si>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</si>
  <si>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</si>
  <si>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</si>
  <si>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</si>
  <si>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</si>
  <si>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</si>
  <si>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</si>
  <si>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</si>
  <si>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</si>
  <si>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</si>
  <si>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</si>
  <si>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</si>
  <si>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</si>
  <si>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</si>
  <si>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</si>
  <si>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</si>
  <si>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</si>
  <si>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</si>
  <si>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</si>
  <si>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</si>
  <si>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</si>
  <si>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</si>
  <si>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</si>
  <si>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</si>
  <si>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</si>
  <si>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</si>
  <si>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</si>
  <si>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</si>
  <si>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</si>
  <si>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</si>
  <si>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</si>
  <si>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</si>
  <si>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</si>
  <si>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</si>
  <si>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</si>
  <si>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</si>
  <si>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</si>
  <si>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</si>
  <si>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</si>
  <si>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</si>
  <si>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</si>
  <si>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</si>
  <si>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</si>
  <si>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</si>
  <si>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</si>
  <si>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</si>
  <si>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</si>
  <si>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</si>
  <si>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</si>
  <si>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</si>
  <si>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</si>
  <si>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</si>
  <si>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</si>
  <si>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</si>
  <si>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</si>
  <si>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</si>
  <si>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</si>
  <si>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</si>
  <si>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</si>
  <si>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</si>
  <si>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</si>
  <si>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</si>
  <si>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</si>
  <si>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</si>
  <si>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</si>
  <si>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</si>
  <si>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</si>
  <si>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</si>
  <si>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</si>
  <si>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</si>
  <si>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</si>
  <si>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</si>
  <si>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</si>
  <si>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</si>
  <si>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</si>
  <si>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</si>
  <si>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</si>
  <si>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</si>
  <si>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</si>
  <si>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</si>
  <si>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</si>
  <si>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</si>
  <si>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</si>
  <si>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</si>
  <si>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</si>
  <si>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</si>
  <si>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</si>
  <si>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</si>
  <si>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</si>
  <si>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</si>
  <si>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</si>
  <si>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</si>
  <si>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</si>
  <si>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</si>
  <si>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</si>
  <si>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</si>
  <si>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</si>
  <si>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</si>
  <si>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</si>
  <si>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</si>
  <si>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</si>
  <si>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</si>
  <si>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</si>
  <si>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</si>
  <si>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</si>
  <si>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</si>
  <si>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</si>
  <si>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</si>
  <si>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</si>
  <si>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</si>
  <si>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</si>
  <si>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</si>
  <si>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</si>
  <si>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</si>
  <si>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</si>
  <si>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</si>
  <si>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</si>
  <si>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</si>
  <si>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</si>
  <si>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</si>
  <si>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</si>
  <si>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</si>
  <si>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</si>
  <si>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</si>
  <si>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</si>
  <si>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</si>
  <si>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</si>
  <si>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</si>
  <si>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</si>
  <si>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</si>
  <si>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</si>
  <si>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</si>
  <si>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</si>
  <si>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</si>
  <si>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</si>
  <si>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</si>
  <si>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</si>
  <si>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</si>
  <si>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</si>
  <si>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</si>
  <si>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</si>
  <si>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</si>
  <si>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</si>
  <si>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</si>
  <si>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</si>
  <si>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</si>
  <si>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</si>
  <si>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</si>
  <si>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</si>
  <si>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</si>
  <si>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</si>
  <si>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</si>
  <si>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</si>
  <si>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</si>
  <si>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</si>
  <si>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</si>
  <si>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</si>
  <si>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</si>
  <si>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</si>
  <si>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</si>
  <si>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</si>
  <si>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</si>
  <si>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</si>
  <si>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</si>
  <si>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</si>
  <si>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</si>
  <si>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</si>
  <si>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</si>
  <si>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</si>
  <si>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</si>
  <si>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</si>
  <si>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</si>
  <si>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</si>
  <si>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</si>
  <si>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</si>
  <si>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</si>
  <si>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</si>
  <si>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</si>
  <si>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</si>
  <si>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</si>
  <si>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</si>
  <si>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</si>
  <si>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</si>
  <si>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</si>
  <si>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</si>
  <si>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</si>
  <si>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</si>
  <si>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</si>
  <si>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</si>
  <si>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</si>
  <si>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</si>
  <si>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</si>
  <si>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</si>
  <si>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</si>
  <si>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</si>
  <si>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</si>
  <si>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</si>
  <si>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</si>
  <si>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</si>
  <si>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</si>
  <si>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</si>
  <si>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</si>
  <si>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</si>
  <si>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</si>
  <si>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</si>
  <si>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</si>
  <si>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</si>
  <si>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</si>
  <si>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</si>
  <si>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</si>
  <si>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</si>
  <si>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</si>
  <si>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</si>
  <si>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</si>
  <si>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</si>
  <si>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</si>
  <si>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</si>
  <si>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</si>
  <si>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</si>
  <si>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</si>
  <si>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</si>
  <si>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</si>
  <si>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</si>
  <si>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</si>
  <si>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</si>
  <si>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</si>
  <si>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</si>
  <si>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</si>
  <si>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</si>
  <si>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</si>
  <si>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</si>
  <si>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</si>
  <si>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</si>
  <si>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</si>
  <si>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</si>
  <si>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</si>
  <si>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</si>
  <si>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</si>
  <si>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</si>
  <si>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</si>
  <si>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</si>
  <si>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</si>
  <si>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</si>
  <si>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</si>
  <si>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</si>
  <si>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</si>
  <si>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</si>
  <si>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</si>
  <si>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</si>
  <si>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</si>
  <si>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</si>
  <si>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</si>
  <si>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</si>
  <si>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</si>
  <si>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</si>
  <si>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</si>
  <si>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</si>
  <si>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</si>
  <si>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</si>
  <si>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</si>
  <si>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</si>
  <si>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</si>
  <si>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</si>
  <si>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</si>
  <si>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</si>
  <si>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</si>
  <si>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</si>
  <si>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</si>
  <si>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</si>
  <si>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</si>
  <si>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</si>
  <si>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</si>
  <si>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</si>
  <si>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</si>
  <si>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</si>
  <si>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</si>
  <si>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</si>
  <si>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</si>
  <si>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</si>
  <si>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</si>
  <si>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</si>
  <si>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</si>
  <si>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</si>
  <si>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</si>
  <si>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</si>
  <si>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</si>
  <si>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</si>
  <si>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</si>
  <si>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</si>
  <si>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</si>
  <si>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</si>
  <si>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</si>
  <si>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</si>
  <si>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</si>
  <si>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</si>
  <si>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</si>
  <si>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</si>
  <si>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</si>
  <si>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</si>
  <si>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</si>
  <si>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</si>
  <si>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</si>
  <si>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</si>
  <si>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</si>
  <si>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</si>
  <si>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</si>
  <si>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</si>
  <si>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</si>
  <si>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</si>
  <si>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</si>
  <si>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</si>
  <si>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</si>
  <si>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</si>
  <si>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</si>
  <si>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</si>
  <si>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</si>
  <si>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</si>
  <si>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</si>
  <si>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</si>
  <si>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</si>
  <si>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</si>
  <si>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</si>
  <si>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</si>
  <si>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</si>
  <si>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</si>
  <si>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</si>
  <si>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</si>
  <si>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</si>
  <si>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</si>
  <si>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</si>
  <si>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</si>
  <si>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</si>
  <si>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</si>
  <si>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</si>
  <si>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</si>
  <si>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</si>
  <si>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</si>
  <si>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</si>
  <si>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</si>
  <si>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</si>
  <si>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</si>
  <si>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</si>
  <si>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</si>
  <si>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</si>
  <si>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</si>
  <si>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</si>
  <si>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</si>
  <si>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</si>
  <si>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</si>
  <si>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</si>
  <si>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</si>
  <si>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</si>
  <si>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</si>
  <si>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</si>
  <si>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</si>
  <si>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</si>
  <si>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</si>
  <si>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</si>
  <si>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</si>
  <si>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</si>
  <si>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</si>
  <si>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</si>
  <si>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</si>
  <si>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</si>
  <si>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</si>
  <si>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</si>
  <si>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</si>
  <si>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</si>
  <si>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</si>
  <si>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</si>
  <si>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</si>
  <si>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</si>
  <si>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</si>
  <si>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</si>
  <si>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</si>
  <si>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</si>
  <si>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</si>
  <si>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</si>
  <si>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</si>
  <si>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</si>
  <si>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</si>
  <si>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</si>
  <si>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</si>
  <si>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</si>
  <si>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</si>
  <si>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</si>
  <si>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</si>
  <si>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</si>
  <si>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</si>
  <si>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</si>
  <si>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</si>
  <si>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</si>
  <si>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</si>
  <si>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</si>
  <si>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</si>
  <si>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</si>
  <si>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</si>
  <si>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</si>
  <si>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</si>
  <si>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</si>
  <si>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</si>
  <si>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</si>
  <si>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</si>
  <si>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</si>
  <si>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</si>
  <si>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</si>
  <si>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</si>
  <si>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</si>
  <si>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</si>
  <si>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</si>
  <si>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</si>
  <si>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</si>
  <si>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</si>
  <si>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</si>
  <si>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</si>
  <si>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</si>
  <si>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</si>
  <si>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</si>
  <si>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</si>
  <si>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</si>
  <si>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</si>
  <si>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</si>
  <si>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</si>
  <si>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</si>
  <si>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</si>
  <si>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</si>
  <si>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</si>
  <si>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</si>
  <si>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</si>
  <si>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</si>
  <si>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</si>
  <si>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</si>
  <si>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</si>
  <si>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</si>
  <si>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</si>
  <si>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</si>
  <si>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</si>
  <si>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</si>
  <si>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</si>
  <si>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</si>
  <si>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</si>
  <si>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</si>
  <si>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</si>
  <si>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</si>
  <si>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</si>
  <si>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</si>
  <si>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</si>
  <si>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</si>
  <si>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</si>
  <si>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</si>
  <si>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</si>
  <si>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</si>
  <si>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</si>
  <si>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</si>
  <si>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</si>
  <si>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</si>
  <si>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</si>
  <si>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</si>
  <si>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</si>
  <si>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</si>
  <si>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</si>
  <si>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</si>
  <si>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</si>
  <si>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</si>
  <si>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</si>
  <si>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</si>
  <si>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</si>
  <si>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</si>
  <si>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</si>
  <si>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</si>
  <si>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</si>
  <si>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</si>
  <si>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</si>
  <si>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</si>
  <si>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</si>
  <si>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</si>
  <si>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</si>
  <si>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</si>
  <si>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</si>
  <si>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</si>
  <si>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</si>
  <si>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</si>
  <si>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</si>
  <si>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</si>
  <si>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</si>
  <si>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</si>
  <si>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</si>
  <si>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</si>
  <si>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</si>
  <si>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</si>
  <si>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</si>
  <si>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</si>
  <si>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</si>
  <si>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</si>
  <si>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</si>
  <si>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</si>
  <si>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</si>
  <si>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</si>
  <si>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</si>
  <si>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</si>
  <si>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</si>
  <si>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</si>
  <si>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</si>
  <si>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</si>
  <si>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</si>
  <si>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</si>
  <si>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</si>
  <si>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</si>
  <si>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</si>
  <si>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</si>
  <si>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</si>
  <si>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</si>
  <si>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</si>
  <si>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</si>
  <si>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</si>
  <si>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</si>
  <si>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</si>
  <si>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</si>
  <si>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</si>
  <si>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</si>
  <si>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</si>
  <si>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</si>
  <si>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</si>
  <si>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</si>
  <si>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</si>
  <si>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</si>
  <si>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</si>
  <si>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</si>
  <si>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</si>
  <si>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</si>
  <si>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</si>
  <si>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</si>
  <si>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</si>
  <si>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</si>
  <si>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</si>
  <si>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</si>
  <si>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</si>
  <si>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</si>
  <si>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</si>
  <si>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</si>
  <si>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</si>
  <si>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</si>
  <si>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</si>
  <si>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</si>
  <si>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</si>
  <si>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</si>
  <si>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</si>
  <si>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</si>
  <si>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</si>
  <si>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</si>
  <si>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</si>
  <si>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</si>
  <si>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</si>
  <si>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</si>
  <si>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</si>
  <si>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</si>
  <si>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</si>
  <si>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</si>
  <si>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</si>
  <si>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</si>
  <si>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</si>
  <si>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</si>
  <si>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</si>
  <si>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</si>
  <si>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</si>
  <si>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</si>
  <si>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</si>
  <si>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</si>
  <si>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</si>
  <si>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</si>
  <si>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</si>
  <si>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</si>
  <si>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</si>
  <si>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</si>
  <si>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</si>
  <si>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</si>
  <si>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</si>
  <si>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</si>
  <si>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</si>
  <si>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</si>
  <si>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</si>
  <si>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</si>
  <si>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</si>
  <si>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</si>
  <si>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</si>
  <si>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</si>
  <si>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</si>
  <si>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</si>
  <si>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</si>
  <si>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</si>
  <si>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</si>
  <si>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</si>
  <si>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</si>
  <si>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</si>
  <si>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</si>
  <si>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</si>
  <si>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</si>
  <si>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</si>
  <si>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</si>
  <si>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</si>
  <si>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</si>
  <si>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</si>
  <si>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</si>
  <si>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</si>
  <si>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</si>
  <si>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</si>
  <si>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</si>
  <si>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</si>
  <si>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</si>
  <si>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</si>
  <si>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</si>
  <si>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</si>
  <si>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</si>
  <si>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</si>
  <si>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</si>
  <si>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</si>
  <si>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</si>
  <si>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</si>
  <si>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</si>
  <si>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</si>
  <si>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</si>
  <si>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</si>
  <si>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</si>
  <si>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</si>
  <si>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</si>
  <si>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</si>
  <si>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</si>
  <si>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</si>
  <si>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</si>
  <si>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</si>
  <si>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</si>
  <si>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</si>
  <si>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</si>
  <si>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</si>
  <si>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</si>
  <si>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</si>
  <si>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</si>
  <si>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</si>
  <si>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</si>
  <si>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</si>
  <si>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</si>
  <si>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</si>
  <si>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</si>
  <si>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</si>
  <si>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</si>
  <si>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</si>
  <si>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</si>
  <si>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</si>
  <si>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</si>
  <si>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</si>
  <si>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</si>
  <si>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</si>
  <si>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</si>
  <si>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</si>
  <si>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</si>
  <si>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</si>
  <si>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</si>
  <si>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</si>
  <si>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</si>
  <si>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</si>
  <si>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</si>
  <si>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</si>
  <si>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</si>
  <si>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</si>
  <si>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</si>
  <si>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</si>
  <si>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</si>
  <si>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</si>
  <si>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</si>
  <si>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</si>
  <si>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</si>
  <si>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</si>
  <si>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</si>
  <si>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</si>
  <si>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</si>
  <si>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</si>
  <si>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</si>
  <si>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</si>
  <si>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</si>
  <si>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</si>
  <si>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</si>
  <si>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</si>
  <si>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</si>
  <si>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</si>
  <si>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</si>
  <si>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</si>
  <si>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</si>
  <si>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</si>
  <si>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</si>
  <si>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</si>
  <si>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</si>
  <si>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</si>
  <si>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</si>
  <si>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</si>
  <si>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</si>
  <si>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</si>
  <si>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</si>
  <si>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</si>
  <si>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</si>
  <si>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</si>
  <si>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</si>
  <si>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</si>
  <si>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</si>
  <si>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</si>
  <si>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</si>
  <si>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</si>
  <si>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</si>
  <si>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</si>
  <si>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</si>
  <si>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</si>
  <si>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</si>
  <si>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</si>
  <si>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</si>
  <si>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</si>
  <si>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</si>
  <si>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</si>
  <si>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</si>
  <si>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</si>
  <si>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</si>
  <si>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</si>
  <si>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</si>
  <si>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</si>
  <si>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</si>
  <si>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</si>
  <si>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</si>
  <si>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</si>
  <si>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</si>
  <si>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</si>
  <si>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</si>
  <si>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</si>
  <si>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</si>
  <si>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</si>
  <si>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</si>
  <si>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</si>
  <si>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</si>
  <si>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</si>
  <si>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</si>
  <si>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</si>
  <si>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</si>
  <si>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</si>
  <si>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</si>
  <si>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</si>
  <si>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</si>
  <si>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</si>
  <si>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</si>
  <si>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</si>
  <si>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</si>
  <si>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</si>
  <si>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</si>
  <si>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</si>
  <si>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</si>
  <si>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</si>
  <si>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</si>
  <si>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</si>
  <si>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</si>
  <si>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</si>
  <si>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</si>
  <si>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</si>
  <si>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</si>
  <si>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</si>
  <si>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</si>
  <si>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</si>
  <si>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</si>
  <si>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</si>
  <si>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</si>
  <si>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</si>
  <si>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</si>
  <si>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</si>
  <si>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</si>
  <si>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</si>
  <si>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</si>
  <si>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</si>
  <si>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</si>
  <si>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</si>
  <si>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</si>
  <si>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</si>
  <si>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</si>
  <si>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</si>
  <si>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</si>
  <si>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</si>
  <si>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</si>
  <si>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</si>
  <si>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</si>
  <si>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</si>
  <si>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</si>
  <si>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</si>
  <si>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</si>
  <si>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</si>
  <si>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</si>
  <si>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</si>
  <si>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</si>
  <si>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</si>
  <si>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</si>
  <si>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</si>
  <si>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</si>
  <si>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</si>
  <si>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</si>
  <si>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</si>
  <si>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</si>
  <si>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</si>
  <si>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</si>
  <si>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</si>
  <si>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</si>
  <si>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</si>
  <si>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</si>
  <si>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</si>
  <si>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</si>
  <si>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</si>
  <si>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</si>
  <si>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</si>
  <si>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</si>
  <si>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</si>
  <si>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</si>
  <si>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</si>
  <si>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</si>
  <si>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</si>
  <si>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</si>
  <si>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</si>
  <si>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</si>
  <si>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</si>
  <si>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</si>
  <si>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</si>
  <si>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</si>
  <si>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</si>
  <si>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</si>
  <si>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</si>
  <si>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</si>
  <si>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</si>
  <si>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</si>
  <si>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</si>
  <si>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</si>
  <si>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</si>
  <si>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</si>
  <si>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</si>
  <si>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</si>
  <si>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</si>
  <si>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</si>
  <si>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</si>
  <si>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</si>
  <si>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</si>
  <si>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</si>
  <si>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</si>
  <si>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</si>
  <si>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</si>
  <si>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</si>
  <si>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</si>
  <si>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</si>
  <si>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</si>
  <si>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</si>
  <si>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</si>
  <si>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</si>
  <si>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</si>
  <si>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</si>
  <si>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</si>
  <si>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</si>
  <si>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</si>
  <si>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</si>
  <si>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</si>
  <si>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</si>
  <si>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</si>
  <si>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</si>
  <si>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</si>
  <si>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</si>
  <si>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</si>
  <si>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</si>
  <si>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</si>
  <si>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</si>
  <si>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</si>
  <si>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</si>
  <si>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</si>
  <si>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</si>
  <si>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</si>
  <si>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</si>
  <si>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</si>
  <si>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</si>
  <si>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</si>
  <si>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</si>
  <si>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</si>
  <si>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</si>
  <si>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</si>
  <si>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</si>
  <si>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</si>
  <si>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</si>
  <si>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</si>
  <si>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</si>
  <si>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</si>
  <si>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</si>
  <si>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</si>
  <si>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</si>
  <si>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</si>
  <si>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</si>
  <si>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</si>
  <si>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</si>
  <si>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</si>
  <si>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</si>
  <si>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</si>
  <si>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</si>
  <si>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</si>
  <si>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</si>
  <si>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</si>
  <si>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</si>
  <si>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</si>
  <si>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</si>
  <si>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</si>
  <si>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</si>
  <si>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</si>
  <si>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</si>
  <si>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</si>
  <si>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</si>
  <si>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</si>
  <si>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</si>
  <si>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</si>
  <si>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</si>
  <si>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</si>
  <si>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</si>
  <si>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</si>
  <si>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</si>
  <si>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</si>
  <si>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</si>
  <si>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</si>
  <si>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</si>
  <si>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</si>
  <si>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</si>
  <si>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</si>
  <si>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</si>
  <si>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</si>
  <si>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</si>
  <si>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</si>
  <si>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</si>
  <si>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</si>
  <si>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</si>
  <si>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</si>
  <si>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</si>
  <si>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</si>
  <si>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</si>
  <si>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</si>
  <si>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</si>
  <si>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</si>
  <si>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</si>
  <si>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</si>
  <si>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</si>
  <si>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</si>
  <si>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</si>
  <si>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</si>
  <si>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</si>
  <si>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</si>
  <si>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</si>
  <si>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</si>
  <si>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</si>
  <si>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</si>
  <si>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</si>
  <si>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</si>
  <si>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</si>
  <si>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</si>
  <si>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</si>
  <si>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</si>
  <si>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</si>
  <si>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</si>
  <si>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</si>
  <si>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</si>
  <si>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</si>
  <si>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</si>
  <si>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</si>
  <si>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</si>
  <si>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</si>
  <si>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</si>
  <si>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</si>
  <si>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</si>
  <si>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</si>
  <si>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</si>
  <si>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</si>
  <si>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</si>
  <si>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</si>
  <si>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</si>
  <si>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</si>
  <si>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</si>
  <si>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</si>
  <si>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</si>
  <si>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</si>
  <si>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</si>
  <si>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</si>
  <si>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</si>
  <si>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</si>
  <si>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</si>
  <si>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</si>
  <si>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</si>
  <si>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</si>
  <si>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</si>
  <si>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</si>
  <si>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</si>
  <si>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</si>
  <si>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</si>
  <si>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</si>
  <si>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</si>
  <si>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</si>
  <si>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</si>
  <si>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</si>
  <si>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</si>
  <si>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</si>
  <si>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</si>
  <si>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</si>
  <si>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</si>
  <si>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</si>
  <si>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</si>
  <si>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</si>
  <si>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</si>
  <si>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</si>
  <si>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</si>
  <si>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</si>
  <si>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</si>
  <si>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</si>
  <si>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</si>
  <si>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</si>
  <si>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</si>
  <si>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</si>
  <si>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</si>
  <si>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</si>
  <si>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</si>
  <si>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</si>
  <si>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</si>
  <si>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</si>
  <si>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</si>
  <si>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</si>
  <si>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</si>
  <si>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</si>
  <si>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</si>
  <si>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</si>
  <si>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</si>
  <si>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</si>
  <si>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</si>
  <si>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</si>
  <si>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</si>
  <si>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</si>
  <si>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</si>
  <si>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</si>
  <si>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</si>
  <si>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</si>
  <si>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</si>
  <si>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</si>
  <si>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</si>
  <si>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</si>
  <si>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</si>
  <si>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</si>
  <si>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</si>
  <si>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</si>
  <si>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</si>
  <si>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</si>
  <si>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</si>
  <si>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</si>
  <si>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</si>
  <si>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</si>
  <si>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</si>
  <si>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</si>
  <si>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</si>
  <si>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</si>
  <si>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</si>
  <si>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</si>
  <si>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</si>
  <si>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</si>
  <si>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</si>
  <si>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</si>
  <si>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</si>
  <si>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</si>
  <si>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</si>
  <si>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</si>
  <si>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</si>
  <si>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</si>
  <si>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</si>
  <si>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</si>
  <si>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</si>
  <si>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</si>
  <si>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</si>
  <si>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</si>
  <si>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</si>
  <si>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</si>
  <si>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</si>
  <si>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</si>
  <si>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</si>
  <si>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</si>
  <si>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</si>
  <si>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</si>
  <si>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</si>
  <si>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</si>
  <si>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</si>
  <si>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</si>
  <si>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</si>
  <si>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</si>
  <si>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</si>
  <si>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</si>
  <si>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</si>
  <si>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</si>
  <si>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</si>
  <si>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</si>
  <si>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</si>
  <si>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</si>
  <si>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</si>
  <si>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</si>
  <si>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</si>
  <si>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</si>
  <si>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</si>
  <si>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</si>
  <si>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</si>
  <si>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</si>
  <si>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</si>
  <si>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</si>
  <si>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</si>
  <si>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</si>
  <si>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</si>
  <si>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</si>
  <si>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</si>
  <si>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</si>
  <si>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</si>
  <si>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</si>
  <si>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</si>
  <si>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</si>
  <si>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</si>
  <si>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</si>
  <si>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</si>
  <si>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</si>
  <si>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</si>
  <si>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</si>
  <si>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</si>
  <si>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</si>
  <si>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</si>
  <si>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</si>
  <si>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</si>
  <si>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</si>
  <si>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</si>
  <si>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</si>
  <si>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</si>
  <si>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</si>
  <si>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</si>
  <si>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</si>
  <si>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</si>
  <si>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</si>
  <si>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</si>
  <si>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</si>
  <si>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</si>
  <si>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</si>
  <si>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</si>
  <si>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</si>
  <si>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</si>
  <si>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</si>
  <si>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</si>
  <si>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</si>
  <si>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</si>
  <si>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</si>
  <si>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</si>
  <si>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</si>
  <si>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</si>
  <si>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</si>
  <si>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</si>
  <si>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</si>
  <si>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</si>
  <si>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</si>
  <si>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</si>
  <si>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</si>
  <si>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</si>
  <si>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</si>
  <si>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</si>
  <si>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</si>
  <si>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</si>
  <si>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</si>
  <si>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</si>
  <si>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</si>
  <si>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</si>
  <si>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</si>
  <si>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</si>
  <si>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</si>
  <si>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</si>
  <si>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</si>
  <si>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</si>
  <si>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</si>
  <si>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</si>
  <si>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</si>
  <si>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</si>
  <si>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</si>
  <si>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</si>
  <si>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</si>
  <si>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</si>
  <si>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</si>
  <si>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</si>
  <si>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</si>
  <si>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</si>
  <si>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</si>
  <si>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</si>
  <si>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</si>
  <si>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</si>
  <si>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</si>
  <si>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</si>
  <si>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</si>
  <si>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</si>
  <si>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</si>
  <si>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</si>
  <si>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</si>
  <si>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</si>
  <si>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</si>
  <si>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</si>
  <si>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</si>
  <si>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</si>
  <si>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</si>
  <si>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</si>
  <si>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</si>
  <si>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</si>
  <si>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</si>
  <si>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</si>
  <si>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</si>
  <si>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</si>
  <si>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</si>
  <si>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</si>
  <si>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</si>
  <si>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</si>
  <si>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</si>
  <si>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</si>
  <si>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</si>
  <si>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</si>
  <si>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</si>
  <si>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</si>
  <si>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</si>
  <si>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</si>
  <si>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</si>
  <si>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</si>
  <si>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</si>
  <si>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</si>
  <si>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</si>
  <si>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</si>
  <si>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</si>
  <si>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</si>
  <si>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</si>
  <si>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</si>
  <si>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</si>
  <si>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</si>
  <si>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</si>
  <si>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</si>
  <si>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</si>
  <si>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</si>
  <si>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</si>
  <si>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</si>
  <si>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</si>
  <si>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</si>
  <si>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</si>
  <si>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</si>
  <si>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</si>
  <si>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</si>
  <si>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</si>
  <si>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</si>
  <si>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</si>
  <si>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</si>
  <si>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</si>
  <si>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</si>
  <si>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</si>
  <si>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</si>
  <si>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</si>
  <si>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</si>
  <si>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</si>
  <si>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</si>
  <si>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</si>
  <si>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</si>
  <si>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</si>
  <si>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</si>
  <si>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</si>
  <si>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</si>
  <si>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</si>
  <si>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</si>
  <si>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</si>
  <si>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</si>
  <si>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</si>
  <si>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</si>
  <si>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</si>
  <si>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</si>
  <si>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</si>
  <si>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</si>
  <si>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</si>
  <si>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</si>
  <si>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</si>
  <si>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</si>
  <si>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</si>
  <si>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</si>
  <si>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</si>
  <si>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</si>
  <si>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</si>
  <si>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</si>
  <si>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</si>
  <si>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</si>
  <si>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</si>
  <si>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</si>
  <si>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</si>
  <si>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</si>
  <si>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</si>
  <si>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</si>
  <si>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</si>
  <si>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</si>
  <si>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</si>
  <si>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</si>
  <si>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</si>
  <si>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</si>
  <si>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</si>
  <si>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</si>
  <si>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</si>
  <si>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</si>
  <si>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</si>
  <si>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</si>
  <si>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</si>
  <si>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</si>
  <si>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</si>
  <si>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</si>
  <si>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</si>
  <si>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</si>
  <si>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</si>
  <si>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</si>
  <si>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</si>
  <si>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</si>
  <si>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</si>
  <si>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</si>
  <si>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</si>
  <si>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</si>
  <si>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</si>
  <si>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</si>
  <si>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</si>
  <si>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</si>
  <si>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</si>
  <si>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</si>
  <si>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</si>
  <si>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</si>
  <si>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</si>
  <si>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</si>
  <si>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</si>
  <si>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</si>
  <si>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</si>
  <si>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</si>
  <si>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</si>
  <si>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</si>
  <si>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</si>
  <si>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</si>
  <si>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</si>
  <si>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</si>
  <si>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</si>
  <si>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</si>
  <si>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</si>
  <si>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</si>
  <si>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</si>
  <si>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</si>
  <si>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</si>
  <si>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</si>
  <si>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</si>
  <si>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</si>
  <si>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</si>
  <si>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</si>
  <si>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</si>
  <si>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</si>
  <si>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</si>
  <si>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</si>
  <si>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</si>
  <si>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</si>
  <si>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</si>
  <si>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</si>
  <si>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</si>
  <si>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</si>
  <si>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</si>
  <si>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</si>
  <si>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</si>
  <si>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</si>
  <si>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</si>
  <si>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</si>
  <si>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</si>
  <si>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</si>
  <si>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</si>
  <si>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</si>
  <si>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</si>
  <si>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</si>
  <si>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</si>
  <si>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</si>
  <si>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</si>
  <si>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</si>
  <si>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</si>
  <si>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</si>
  <si>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</si>
  <si>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</si>
  <si>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</si>
  <si>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</si>
  <si>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</si>
  <si>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</si>
  <si>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</si>
  <si>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</si>
  <si>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</si>
  <si>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</si>
  <si>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</si>
  <si>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</si>
  <si>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</si>
  <si>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</si>
  <si>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</si>
  <si>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</si>
  <si>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</si>
  <si>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</si>
  <si>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</si>
  <si>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</si>
  <si>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</si>
  <si>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</si>
  <si>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</si>
  <si>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</si>
  <si>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</si>
  <si>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</si>
  <si>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</si>
  <si>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</si>
  <si>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</si>
  <si>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</si>
  <si>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</si>
  <si>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</si>
  <si>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</si>
  <si>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</si>
  <si>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</si>
  <si>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</si>
  <si>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</si>
  <si>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</si>
  <si>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</si>
  <si>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</si>
  <si>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</si>
  <si>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</si>
  <si>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</si>
  <si>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</si>
  <si>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</si>
  <si>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</si>
  <si>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</si>
  <si>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</si>
  <si>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</si>
  <si>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</si>
  <si>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</si>
  <si>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</si>
  <si>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</si>
  <si>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</si>
  <si>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</si>
  <si>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</si>
  <si>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</si>
  <si>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</si>
  <si>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</si>
  <si>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</si>
  <si>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</si>
  <si>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</si>
  <si>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</si>
  <si>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</si>
  <si>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</si>
  <si>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</si>
  <si>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</si>
  <si>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</si>
  <si>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</si>
  <si>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</si>
  <si>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</si>
  <si>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</si>
  <si>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</si>
  <si>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</si>
  <si>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</si>
  <si>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</si>
  <si>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</si>
  <si>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</si>
  <si>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</si>
  <si>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</si>
  <si>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</si>
  <si>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</si>
  <si>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</si>
  <si>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</si>
  <si>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</si>
  <si>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</si>
  <si>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</si>
  <si>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</si>
  <si>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</si>
  <si>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</si>
  <si>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</si>
  <si>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</si>
  <si>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</si>
  <si>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</si>
  <si>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</si>
  <si>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</si>
  <si>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</si>
  <si>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</si>
  <si>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</si>
  <si>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</si>
  <si>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</si>
  <si>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</si>
  <si>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</si>
  <si>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</si>
  <si>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</si>
  <si>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</si>
  <si>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</si>
  <si>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</si>
  <si>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</si>
  <si>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</si>
  <si>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</si>
  <si>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</si>
  <si>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</si>
  <si>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</si>
  <si>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</si>
  <si>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</si>
  <si>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</si>
  <si>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</si>
  <si>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</si>
  <si>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</si>
  <si>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</si>
  <si>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</si>
  <si>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</si>
  <si>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</si>
  <si>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</si>
  <si>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</si>
  <si>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</si>
  <si>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</si>
  <si>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</si>
  <si>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</si>
  <si>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</si>
  <si>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</si>
  <si>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</si>
  <si>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</si>
  <si>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</si>
  <si>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</si>
  <si>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</si>
  <si>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</si>
  <si>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</si>
  <si>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</si>
  <si>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</si>
  <si>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</si>
  <si>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</si>
  <si>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</si>
  <si>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</si>
  <si>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</si>
  <si>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</si>
  <si>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</si>
  <si>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</si>
  <si>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</si>
  <si>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</si>
  <si>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</si>
  <si>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</si>
  <si>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</si>
  <si>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</si>
  <si>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</si>
  <si>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</si>
  <si>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</si>
  <si>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</si>
  <si>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</si>
  <si>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</si>
  <si>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</si>
  <si>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</si>
  <si>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</si>
  <si>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</si>
  <si>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</si>
  <si>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</si>
  <si>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</si>
  <si>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</si>
  <si>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</si>
  <si>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</si>
  <si>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</si>
  <si>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</si>
  <si>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</si>
  <si>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</si>
  <si>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</si>
  <si>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</si>
  <si>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</si>
  <si>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</si>
  <si>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</si>
  <si>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</si>
  <si>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</si>
  <si>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</si>
  <si>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</si>
  <si>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</si>
  <si>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</si>
  <si>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</si>
  <si>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</si>
  <si>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</si>
  <si>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</si>
  <si>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</si>
  <si>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</si>
  <si>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</si>
  <si>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</si>
  <si>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</si>
  <si>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</si>
  <si>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</si>
  <si>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</si>
  <si>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</si>
  <si>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</si>
  <si>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</si>
  <si>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</si>
  <si>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</si>
  <si>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</si>
  <si>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</si>
  <si>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</si>
  <si>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</si>
  <si>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</si>
  <si>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</si>
  <si>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</si>
  <si>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</si>
  <si>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</si>
  <si>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</si>
  <si>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</si>
  <si>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</si>
  <si>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</si>
  <si>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</si>
  <si>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</si>
  <si>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</si>
  <si>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</si>
  <si>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</si>
  <si>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</si>
  <si>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</si>
  <si>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</si>
  <si>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</si>
  <si>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</si>
  <si>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</si>
  <si>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</si>
  <si>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</si>
  <si>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</si>
  <si>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</si>
  <si>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</si>
  <si>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</si>
  <si>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</si>
  <si>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</si>
  <si>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</si>
  <si>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</si>
  <si>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</si>
  <si>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</si>
  <si>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</si>
  <si>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</si>
  <si>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</si>
  <si>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</si>
  <si>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</si>
  <si>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</si>
  <si>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</si>
  <si>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</si>
  <si>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</si>
  <si>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</si>
  <si>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</si>
  <si>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</si>
  <si>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</si>
  <si>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</si>
  <si>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</si>
  <si>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</si>
  <si>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</si>
  <si>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</si>
  <si>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</si>
  <si>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</si>
  <si>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</si>
  <si>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</si>
  <si>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</si>
  <si>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</si>
  <si>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</si>
  <si>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</si>
  <si>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</si>
  <si>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</si>
  <si>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</si>
  <si>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</si>
  <si>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</si>
  <si>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</si>
  <si>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</si>
  <si>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</si>
  <si>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</si>
  <si>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</si>
  <si>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</si>
  <si>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</si>
  <si>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</si>
  <si>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</si>
  <si>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</si>
  <si>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</si>
  <si>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</si>
  <si>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</si>
  <si>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</si>
  <si>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</si>
  <si>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</si>
  <si>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</si>
  <si>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</si>
  <si>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</si>
  <si>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</si>
  <si>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</si>
  <si>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</si>
  <si>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</si>
  <si>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</si>
  <si>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</si>
  <si>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</si>
  <si>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</si>
  <si>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</si>
  <si>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</si>
  <si>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</si>
  <si>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</si>
  <si>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</si>
  <si>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</si>
  <si>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</si>
  <si>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</si>
  <si>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</si>
  <si>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</si>
  <si>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</si>
  <si>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</si>
  <si>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</si>
  <si>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</si>
  <si>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</si>
  <si>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</si>
  <si>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</si>
  <si>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</si>
  <si>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</si>
  <si>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</si>
  <si>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</si>
  <si>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</si>
  <si>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</si>
  <si>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</si>
  <si>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</si>
  <si>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</si>
  <si>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</si>
  <si>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</si>
  <si>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</si>
  <si>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</si>
  <si>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</si>
  <si>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</si>
  <si>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</si>
  <si>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</si>
  <si>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</si>
  <si>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</si>
  <si>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</si>
  <si>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</si>
  <si>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</si>
  <si>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</si>
  <si>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</si>
  <si>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</si>
  <si>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</si>
  <si>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</si>
  <si>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</si>
  <si>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</si>
  <si>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</si>
  <si>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</si>
  <si>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</si>
  <si>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</si>
  <si>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</si>
  <si>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</si>
  <si>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</si>
  <si>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</si>
  <si>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</si>
  <si>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</si>
  <si>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</si>
  <si>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</si>
  <si>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</si>
  <si>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</si>
  <si>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</si>
  <si>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</si>
  <si>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</si>
  <si>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</si>
  <si>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</si>
  <si>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</si>
  <si>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</si>
  <si>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</si>
  <si>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</si>
  <si>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</si>
  <si>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</si>
  <si>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</si>
  <si>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</si>
  <si>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</si>
  <si>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</si>
  <si>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</si>
  <si>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</si>
  <si>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</si>
  <si>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</si>
  <si>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</si>
  <si>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</si>
  <si>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</si>
  <si>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</si>
  <si>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</si>
  <si>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</si>
  <si>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</si>
  <si>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</si>
  <si>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</si>
  <si>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</si>
  <si>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</si>
  <si>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</si>
  <si>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</si>
  <si>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</si>
  <si>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</si>
  <si>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</si>
  <si>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</si>
  <si>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</si>
  <si>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</si>
  <si>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</si>
  <si>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</si>
  <si>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</si>
  <si>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</si>
  <si>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</si>
  <si>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</si>
  <si>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</si>
  <si>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</si>
  <si>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</si>
  <si>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</si>
  <si>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</si>
  <si>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</si>
  <si>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</si>
  <si>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</si>
  <si>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</si>
  <si>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</si>
  <si>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</si>
  <si>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</si>
  <si>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</si>
  <si>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</si>
  <si>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</si>
  <si>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</si>
  <si>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</si>
  <si>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</si>
  <si>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</si>
  <si>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</si>
  <si>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</si>
  <si>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</si>
  <si>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</si>
  <si>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</si>
  <si>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</si>
  <si>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</si>
  <si>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</si>
  <si>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</si>
  <si>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</si>
  <si>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</si>
  <si>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</si>
  <si>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</si>
  <si>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</si>
  <si>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</si>
  <si>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</si>
  <si>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</si>
  <si>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</si>
  <si>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</si>
  <si>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</si>
  <si>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</si>
  <si>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</si>
  <si>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</si>
  <si>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</si>
  <si>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</si>
  <si>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</si>
  <si>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</si>
  <si>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</si>
  <si>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</si>
  <si>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</si>
  <si>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</si>
  <si>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</si>
  <si>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</si>
  <si>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</si>
  <si>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</si>
  <si>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</si>
  <si>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</si>
  <si>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</si>
  <si>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</si>
  <si>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</si>
  <si>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</si>
  <si>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</si>
  <si>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</si>
  <si>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</si>
  <si>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</si>
  <si>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</si>
  <si>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</si>
  <si>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</si>
  <si>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</si>
  <si>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</si>
  <si>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</si>
  <si>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</si>
  <si>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</si>
  <si>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</si>
  <si>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</si>
  <si>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</si>
  <si>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</si>
  <si>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</si>
  <si>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</si>
  <si>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</si>
  <si>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</si>
  <si>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</si>
  <si>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</si>
  <si>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</si>
  <si>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</si>
  <si>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</si>
  <si>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</si>
  <si>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</si>
  <si>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</si>
  <si>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</si>
  <si>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</si>
  <si>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</si>
  <si>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</si>
  <si>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</si>
  <si>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</si>
  <si>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</si>
  <si>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</si>
  <si>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</si>
  <si>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</si>
  <si>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</si>
  <si>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</si>
  <si>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</si>
  <si>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</si>
  <si>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</si>
  <si>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</si>
  <si>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</si>
  <si>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</si>
  <si>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</si>
  <si>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</si>
  <si>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</si>
  <si>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</si>
  <si>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</si>
  <si>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</si>
  <si>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</si>
  <si>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</si>
  <si>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</si>
  <si>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</si>
  <si>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</si>
  <si>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</si>
  <si>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</si>
  <si>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</si>
  <si>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</si>
  <si>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</si>
  <si>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</si>
  <si>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</si>
  <si>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</si>
  <si>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</si>
  <si>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</si>
  <si>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</si>
  <si>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</si>
  <si>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</si>
  <si>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</si>
  <si>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</si>
  <si>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</si>
  <si>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</si>
  <si>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</si>
  <si>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</si>
  <si>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</si>
  <si>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</si>
  <si>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</si>
  <si>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</si>
  <si>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</si>
  <si>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</si>
  <si>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</si>
  <si>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</si>
  <si>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</si>
  <si>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</si>
  <si>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</si>
  <si>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</si>
  <si>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</si>
  <si>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</si>
  <si>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</si>
  <si>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</si>
  <si>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</si>
  <si>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</si>
  <si>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</si>
  <si>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</si>
  <si>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</si>
  <si>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</si>
  <si>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</si>
  <si>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</si>
  <si>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</si>
  <si>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</si>
  <si>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</si>
  <si>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</si>
  <si>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</si>
  <si>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</si>
  <si>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</si>
  <si>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</si>
  <si>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</si>
  <si>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</si>
  <si>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</si>
  <si>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</si>
  <si>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</si>
  <si>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</si>
  <si>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</si>
  <si>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</si>
  <si>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</si>
  <si>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</si>
  <si>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</si>
  <si>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</si>
  <si>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</si>
  <si>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</si>
  <si>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</si>
  <si>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</si>
  <si>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</si>
  <si>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</si>
  <si>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</si>
  <si>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</si>
  <si>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</si>
  <si>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</si>
  <si>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</si>
  <si>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</si>
  <si>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</si>
  <si>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</si>
  <si>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</si>
  <si>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</si>
  <si>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</si>
  <si>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</si>
  <si>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</si>
  <si>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</si>
  <si>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</si>
  <si>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</si>
  <si>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</si>
  <si>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</si>
  <si>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</si>
  <si>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</si>
  <si>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</si>
  <si>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</si>
  <si>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</si>
  <si>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</si>
  <si>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</si>
  <si>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</si>
  <si>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</si>
  <si>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</si>
  <si>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</si>
  <si>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</si>
  <si>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</si>
  <si>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</si>
  <si>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</si>
  <si>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</si>
  <si>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</si>
  <si>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</si>
  <si>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</si>
  <si>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</si>
  <si>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</si>
  <si>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</si>
  <si>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</si>
  <si>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</si>
  <si>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</si>
  <si>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</si>
  <si>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</si>
  <si>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</si>
  <si>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</si>
  <si>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</si>
  <si>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</si>
  <si>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</si>
  <si>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</si>
  <si>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</si>
  <si>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</si>
  <si>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</si>
  <si>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</si>
  <si>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</si>
  <si>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</si>
  <si>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</si>
  <si>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</si>
  <si>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</si>
  <si>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</si>
  <si>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</si>
  <si>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</si>
  <si>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</si>
  <si>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</si>
  <si>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</si>
  <si>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</si>
  <si>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</si>
  <si>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</si>
  <si>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</si>
  <si>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</si>
  <si>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</si>
  <si>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</si>
  <si>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</si>
  <si>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</si>
  <si>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</si>
  <si>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</si>
  <si>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</si>
  <si>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</si>
  <si>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</si>
  <si>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</si>
  <si>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</si>
  <si>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</si>
  <si>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</si>
  <si>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</si>
  <si>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</si>
  <si>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</si>
  <si>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</si>
  <si>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</si>
  <si>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</si>
  <si>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</si>
  <si>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</si>
  <si>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</si>
  <si>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</si>
  <si>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</si>
  <si>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</si>
  <si>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</si>
  <si>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</si>
  <si>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</si>
  <si>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</si>
  <si>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</si>
  <si>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</si>
  <si>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</si>
  <si>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</si>
  <si>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</si>
  <si>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</si>
  <si>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</si>
  <si>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</si>
  <si>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</si>
  <si>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</si>
  <si>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</si>
  <si>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</si>
  <si>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</si>
  <si>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</si>
  <si>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</si>
  <si>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</si>
  <si>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</si>
  <si>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</si>
  <si>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</si>
  <si>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</si>
  <si>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</si>
  <si>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</si>
  <si>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</si>
  <si>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</si>
  <si>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</si>
  <si>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</si>
  <si>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</si>
  <si>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</si>
  <si>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</si>
  <si>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</si>
  <si>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</si>
  <si>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</si>
  <si>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</si>
  <si>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</si>
  <si>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</si>
  <si>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</si>
  <si>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</si>
  <si>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</si>
  <si>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</si>
  <si>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</si>
  <si>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</si>
  <si>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</si>
  <si>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</si>
  <si>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</si>
  <si>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</si>
  <si>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</si>
  <si>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</si>
  <si>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</si>
  <si>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</si>
  <si>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</si>
  <si>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</si>
  <si>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</si>
  <si>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</si>
  <si>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</si>
  <si>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</si>
  <si>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</si>
  <si>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</si>
  <si>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</si>
  <si>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</si>
  <si>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</si>
  <si>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</si>
  <si>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</si>
  <si>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</si>
  <si>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</si>
  <si>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</si>
  <si>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</si>
  <si>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</si>
  <si>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</si>
  <si>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</si>
  <si>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</si>
  <si>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</si>
  <si>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</si>
  <si>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</si>
  <si>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</si>
  <si>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</si>
  <si>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</si>
  <si>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</si>
  <si>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</si>
  <si>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</si>
  <si>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</si>
  <si>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</si>
  <si>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</si>
  <si>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</si>
  <si>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</si>
  <si>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</si>
  <si>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</si>
  <si>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</si>
  <si>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</si>
  <si>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</si>
  <si>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</si>
  <si>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</si>
  <si>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</si>
  <si>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</si>
  <si>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</si>
  <si>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</si>
  <si>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</si>
  <si>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</si>
  <si>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</si>
  <si>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</si>
  <si>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</si>
  <si>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</si>
  <si>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</si>
  <si>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</si>
  <si>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</si>
  <si>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</si>
  <si>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</si>
  <si>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</si>
  <si>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</si>
  <si>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</si>
  <si>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</si>
  <si>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</si>
  <si>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</si>
  <si>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</si>
  <si>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</si>
  <si>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</si>
  <si>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</si>
  <si>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</si>
  <si>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</si>
  <si>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</si>
  <si>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</si>
  <si>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</si>
  <si>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</si>
  <si>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</si>
  <si>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</si>
  <si>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</si>
  <si>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</si>
  <si>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</si>
  <si>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</si>
  <si>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</si>
  <si>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</si>
  <si>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</si>
  <si>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</si>
  <si>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</si>
  <si>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</si>
  <si>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</si>
  <si>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</si>
  <si>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</si>
  <si>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</si>
  <si>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</si>
  <si>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</si>
  <si>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</si>
  <si>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</si>
  <si>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</si>
  <si>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</si>
  <si>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</si>
  <si>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</si>
  <si>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</si>
  <si>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</si>
  <si>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</si>
  <si>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</si>
  <si>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</si>
  <si>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</si>
  <si>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</si>
  <si>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</si>
  <si>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</si>
  <si>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</si>
  <si>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</si>
  <si>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</si>
  <si>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</si>
  <si>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</si>
  <si>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</si>
  <si>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</si>
  <si>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</si>
  <si>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</si>
  <si>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</si>
  <si>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</si>
  <si>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</si>
  <si>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</si>
  <si>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</si>
  <si>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</si>
  <si>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</si>
  <si>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</si>
  <si>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</si>
  <si>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</si>
  <si>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</si>
  <si>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</si>
  <si>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</si>
  <si>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</si>
  <si>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</si>
  <si>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</si>
  <si>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</si>
  <si>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</si>
  <si>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</si>
  <si>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</si>
  <si>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</si>
  <si>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</si>
  <si>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</si>
  <si>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</si>
  <si>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</si>
  <si>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</si>
  <si>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</si>
  <si>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</si>
  <si>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</si>
  <si>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</si>
  <si>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</si>
  <si>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</si>
  <si>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</si>
  <si>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</si>
  <si>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</si>
  <si>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</si>
  <si>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</si>
  <si>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</si>
  <si>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</si>
  <si>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</si>
  <si>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</si>
  <si>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</si>
  <si>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</si>
  <si>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</si>
  <si>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</si>
  <si>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</si>
  <si>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</si>
  <si>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</si>
  <si>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</si>
  <si>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</si>
  <si>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</si>
  <si>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</si>
  <si>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</si>
  <si>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</si>
  <si>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</si>
  <si>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</si>
  <si>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</si>
  <si>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</si>
  <si>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</si>
  <si>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</si>
  <si>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</si>
  <si>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</si>
  <si>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</si>
  <si>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</si>
  <si>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</si>
  <si>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</si>
  <si>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</si>
  <si>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</si>
  <si>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</si>
  <si>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</si>
  <si>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</si>
  <si>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</si>
  <si>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</si>
  <si>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</si>
  <si>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</si>
  <si>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</si>
  <si>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</si>
  <si>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</si>
  <si>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</si>
  <si>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</si>
  <si>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</si>
  <si>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</si>
  <si>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</si>
  <si>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</si>
  <si>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</si>
  <si>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</si>
  <si>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</si>
  <si>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</si>
  <si>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</si>
  <si>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</si>
  <si>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</si>
  <si>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</si>
  <si>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</si>
  <si>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</si>
  <si>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</si>
  <si>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</si>
  <si>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</si>
  <si>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</si>
  <si>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</si>
  <si>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</si>
  <si>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</si>
  <si>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</si>
  <si>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</si>
  <si>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</si>
  <si>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</si>
  <si>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</si>
  <si>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</si>
  <si>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</si>
  <si>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</si>
  <si>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</si>
  <si>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</si>
  <si>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</si>
  <si>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</si>
  <si>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</si>
  <si>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</si>
  <si>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</si>
  <si>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</si>
  <si>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</si>
  <si>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</si>
  <si>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</si>
  <si>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</si>
  <si>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</si>
  <si>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</si>
  <si>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</si>
  <si>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</si>
  <si>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</si>
  <si>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</si>
  <si>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</si>
  <si>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</si>
  <si>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</si>
  <si>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</si>
  <si>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</si>
  <si>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</si>
  <si>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</si>
  <si>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</si>
  <si>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</si>
  <si>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</si>
  <si>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</si>
  <si>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</si>
  <si>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</si>
  <si>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</si>
  <si>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</si>
  <si>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</si>
  <si>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</si>
  <si>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</si>
  <si>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</si>
  <si>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</si>
  <si>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</si>
  <si>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</si>
  <si>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</si>
  <si>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</si>
  <si>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</si>
  <si>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</si>
  <si>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</si>
  <si>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</si>
  <si>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</si>
  <si>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</si>
  <si>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</si>
  <si>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</si>
  <si>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</si>
  <si>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</si>
  <si>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</si>
  <si>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</si>
  <si>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</si>
  <si>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</si>
  <si>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</si>
  <si>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</si>
  <si>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</si>
  <si>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</si>
  <si>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</si>
  <si>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</si>
  <si>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</si>
  <si>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</si>
  <si>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</si>
  <si>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</si>
  <si>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</si>
  <si>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</si>
  <si>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</si>
  <si>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</si>
  <si>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</si>
  <si>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</si>
  <si>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</si>
  <si>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</si>
  <si>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</si>
  <si>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</si>
  <si>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</si>
  <si>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</si>
  <si>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</si>
  <si>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</si>
  <si>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</si>
  <si>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</si>
  <si>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</si>
  <si>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</si>
  <si>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</si>
  <si>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</si>
  <si>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</si>
  <si>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</si>
  <si>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</si>
  <si>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</si>
  <si>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</si>
  <si>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</si>
  <si>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</si>
  <si>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</si>
  <si>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</si>
  <si>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</si>
  <si>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</si>
  <si>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</si>
  <si>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</si>
  <si>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</si>
  <si>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</si>
  <si>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</si>
  <si>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</si>
  <si>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</si>
  <si>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</si>
  <si>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</si>
  <si>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</si>
  <si>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</si>
  <si>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</si>
  <si>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</si>
  <si>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</si>
  <si>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</si>
  <si>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</si>
  <si>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</si>
  <si>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</si>
  <si>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</si>
  <si>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</si>
  <si>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</si>
  <si>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</si>
  <si>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</si>
  <si>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</si>
  <si>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</si>
  <si>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</si>
  <si>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</si>
  <si>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</si>
  <si>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</si>
  <si>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</si>
  <si>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</si>
  <si>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</si>
  <si>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</si>
  <si>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</si>
  <si>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</si>
  <si>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</si>
  <si>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</si>
  <si>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</si>
  <si>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</si>
  <si>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</si>
  <si>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</si>
  <si>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</si>
  <si>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</si>
  <si>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</si>
  <si>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</si>
  <si>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</si>
  <si>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</si>
  <si>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</si>
  <si>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</si>
  <si>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</si>
  <si>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</si>
  <si>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</si>
  <si>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</si>
  <si>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</si>
  <si>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</si>
  <si>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</si>
  <si>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</si>
  <si>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</si>
  <si>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</si>
  <si>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</si>
  <si>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</si>
  <si>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</si>
  <si>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</si>
  <si>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</si>
  <si>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</si>
  <si>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</si>
  <si>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</si>
  <si>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</si>
  <si>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</si>
  <si>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</si>
  <si>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</si>
  <si>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</si>
  <si>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</si>
  <si>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</si>
  <si>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</si>
  <si>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</si>
  <si>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</si>
  <si>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</si>
  <si>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</si>
  <si>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</si>
  <si>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</si>
  <si>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</si>
  <si>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</si>
  <si>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</si>
  <si>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</si>
  <si>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</si>
  <si>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</si>
  <si>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</si>
  <si>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</si>
  <si>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</si>
  <si>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</si>
  <si>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</si>
  <si>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</si>
  <si>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</si>
  <si>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</si>
  <si>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</si>
  <si>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</si>
  <si>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</si>
  <si>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</si>
  <si>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</si>
  <si>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</si>
  <si>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</si>
  <si>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</si>
  <si>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</si>
  <si>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</si>
  <si>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</si>
  <si>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</si>
  <si>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</si>
  <si>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</si>
  <si>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</si>
  <si>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</si>
  <si>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</si>
  <si>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</si>
  <si>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</si>
  <si>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</si>
  <si>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</si>
  <si>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</si>
  <si>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</si>
  <si>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</si>
  <si>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</si>
  <si>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</si>
  <si>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</si>
  <si>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</si>
  <si>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</si>
  <si>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</si>
  <si>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</si>
  <si>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</si>
  <si>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</si>
  <si>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</si>
  <si>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</si>
  <si>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</si>
  <si>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</si>
  <si>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</si>
  <si>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</si>
  <si>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</si>
  <si>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</si>
  <si>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</si>
  <si>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</si>
  <si>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</si>
  <si>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</si>
  <si>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</si>
  <si>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</si>
  <si>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</si>
  <si>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</si>
  <si>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</si>
  <si>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</si>
  <si>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</si>
  <si>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</si>
  <si>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</si>
  <si>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</si>
  <si>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</si>
  <si>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</si>
  <si>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</si>
  <si>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</si>
  <si>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</si>
  <si>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</si>
  <si>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</si>
  <si>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</si>
  <si>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</si>
  <si>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</si>
  <si>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</si>
  <si>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</si>
  <si>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</si>
  <si>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</si>
  <si>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</si>
  <si>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</si>
  <si>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</si>
  <si>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</si>
  <si>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</si>
  <si>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</si>
  <si>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</si>
  <si>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</si>
  <si>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</si>
  <si>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</si>
  <si>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</si>
  <si>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</si>
  <si>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</si>
  <si>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</si>
  <si>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</si>
  <si>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</si>
  <si>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</si>
  <si>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</si>
  <si>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</si>
  <si>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</si>
  <si>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</si>
  <si>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</si>
  <si>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</si>
  <si>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</si>
  <si>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</si>
  <si>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</si>
  <si>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</si>
  <si>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</si>
  <si>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</si>
  <si>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</si>
  <si>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</si>
  <si>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</si>
  <si>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</si>
  <si>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</si>
  <si>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</si>
  <si>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</si>
  <si>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</si>
  <si>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</si>
  <si>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</si>
  <si>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</si>
  <si>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</si>
  <si>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</si>
  <si>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</si>
  <si>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</si>
  <si>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</si>
  <si>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</si>
  <si>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</si>
  <si>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</si>
  <si>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</si>
  <si>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</si>
  <si>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</si>
  <si>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</si>
  <si>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</si>
  <si>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</si>
  <si>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</si>
  <si>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</si>
  <si>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</si>
  <si>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</si>
  <si>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</si>
  <si>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</si>
  <si>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</si>
  <si>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</si>
  <si>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</si>
  <si>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</si>
  <si>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</si>
  <si>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</si>
  <si>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</si>
  <si>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</si>
  <si>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</si>
  <si>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</si>
  <si>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</si>
  <si>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</si>
  <si>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</si>
  <si>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</si>
  <si>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</si>
  <si>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</si>
  <si>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</si>
  <si>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</si>
  <si>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</si>
  <si>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</si>
  <si>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</si>
  <si>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</si>
  <si>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</si>
  <si>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</si>
  <si>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</si>
  <si>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</si>
  <si>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</si>
  <si>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</si>
  <si>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</si>
  <si>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</si>
  <si>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</si>
  <si>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</si>
  <si>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</si>
  <si>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</si>
  <si>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</si>
  <si>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</si>
  <si>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</si>
  <si>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</si>
  <si>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</si>
  <si>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</si>
  <si>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</si>
  <si>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</si>
  <si>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</si>
  <si>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</si>
  <si>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</si>
  <si>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</si>
  <si>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</si>
  <si>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</si>
  <si>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</si>
  <si>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</si>
  <si>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</si>
  <si>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</si>
  <si>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</si>
  <si>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</si>
  <si>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</si>
  <si>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</si>
  <si>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</si>
  <si>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</si>
  <si>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</si>
  <si>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</si>
  <si>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</si>
  <si>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</si>
  <si>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</si>
  <si>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</si>
  <si>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</si>
  <si>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</si>
  <si>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</si>
  <si>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</si>
  <si>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</si>
  <si>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</si>
  <si>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</si>
  <si>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</si>
  <si>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</si>
  <si>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</si>
  <si>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</si>
  <si>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</si>
  <si>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</si>
  <si>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</si>
  <si>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</si>
  <si>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</si>
  <si>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</si>
  <si>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</si>
  <si>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</si>
  <si>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</si>
  <si>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</si>
  <si>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</si>
  <si>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</si>
  <si>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</si>
  <si>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</si>
  <si>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</si>
  <si>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</si>
  <si>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</si>
  <si>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</si>
  <si>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</si>
  <si>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</si>
  <si>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</si>
  <si>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</si>
  <si>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</si>
  <si>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</si>
  <si>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</si>
  <si>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</si>
  <si>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</si>
  <si>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</si>
  <si>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</si>
  <si>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</si>
  <si>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</si>
  <si>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</si>
  <si>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</si>
  <si>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</si>
  <si>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</si>
  <si>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</si>
  <si>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</si>
  <si>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</si>
  <si>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</si>
  <si>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</si>
  <si>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</si>
  <si>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</si>
  <si>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</si>
  <si>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</si>
  <si>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</si>
  <si>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</si>
  <si>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</si>
  <si>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</si>
  <si>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</si>
  <si>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</si>
  <si>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</si>
  <si>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</si>
  <si>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</si>
  <si>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</si>
  <si>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</si>
  <si>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</si>
  <si>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</si>
  <si>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</si>
  <si>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</si>
  <si>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</si>
  <si>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</si>
  <si>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</si>
  <si>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</si>
  <si>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</si>
  <si>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</si>
  <si>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</si>
  <si>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</si>
  <si>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</si>
  <si>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</si>
  <si>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</si>
  <si>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</si>
  <si>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</si>
  <si>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</si>
  <si>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</si>
  <si>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</si>
  <si>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</si>
  <si>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</si>
  <si>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</si>
  <si>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</si>
  <si>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</si>
  <si>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</si>
  <si>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</si>
  <si>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</si>
  <si>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</si>
  <si>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</si>
  <si>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</si>
  <si>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</si>
  <si>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</si>
  <si>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</si>
  <si>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</si>
  <si>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</si>
  <si>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</si>
  <si>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</si>
  <si>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</si>
  <si>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</si>
  <si>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</si>
  <si>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</si>
  <si>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</si>
  <si>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</si>
  <si>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</si>
  <si>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</si>
  <si>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</si>
  <si>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</si>
  <si>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</si>
  <si>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</si>
  <si>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</si>
  <si>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</si>
  <si>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</si>
  <si>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</si>
  <si>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</si>
  <si>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</si>
  <si>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</si>
  <si>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</si>
  <si>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</si>
  <si>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</si>
  <si>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</si>
  <si>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</si>
  <si>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</si>
  <si>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</si>
  <si>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</si>
  <si>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</si>
  <si>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</si>
  <si>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</si>
  <si>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</si>
  <si>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</si>
  <si>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</si>
  <si>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</si>
  <si>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</si>
  <si>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</si>
  <si>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</si>
  <si>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</si>
  <si>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</si>
  <si>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</si>
  <si>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</si>
  <si>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</si>
  <si>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</si>
  <si>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</si>
  <si>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</si>
  <si>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</si>
  <si>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</si>
  <si>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</si>
  <si>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</si>
  <si>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</si>
  <si>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</si>
  <si>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</si>
  <si>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</si>
  <si>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</si>
  <si>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</si>
  <si>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</si>
  <si>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</si>
  <si>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</si>
  <si>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</si>
  <si>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</si>
  <si>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</si>
  <si>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</si>
  <si>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</si>
  <si>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</si>
  <si>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</si>
  <si>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</si>
  <si>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</si>
  <si>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</si>
  <si>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</si>
  <si>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</si>
  <si>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</si>
  <si>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</si>
  <si>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</si>
  <si>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</si>
  <si>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</si>
  <si>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</si>
  <si>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</si>
  <si>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</si>
  <si>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</si>
  <si>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</si>
  <si>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</si>
  <si>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</si>
  <si>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</si>
  <si>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</si>
  <si>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</si>
  <si>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</si>
  <si>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</si>
  <si>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</si>
  <si>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</si>
  <si>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</si>
  <si>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</si>
  <si>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</si>
  <si>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</si>
  <si>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</si>
  <si>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</si>
  <si>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</si>
  <si>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</si>
  <si>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</si>
  <si>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</si>
  <si>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</si>
  <si>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</si>
  <si>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</si>
  <si>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</si>
  <si>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</si>
  <si>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</si>
  <si>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</si>
  <si>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</si>
  <si>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</si>
  <si>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</si>
  <si>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</si>
  <si>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</si>
  <si>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</si>
  <si>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</si>
  <si>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</si>
  <si>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</si>
  <si>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</si>
  <si>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</si>
  <si>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</si>
  <si>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</si>
  <si>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</si>
  <si>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</si>
  <si>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</si>
  <si>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</si>
  <si>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</si>
  <si>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</si>
  <si>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</si>
  <si>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</si>
  <si>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</si>
  <si>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</si>
  <si>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</si>
  <si>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</si>
  <si>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</si>
  <si>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</si>
  <si>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</si>
  <si>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</si>
  <si>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</si>
  <si>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</si>
  <si>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</si>
  <si>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</si>
  <si>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</si>
  <si>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</si>
  <si>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</si>
  <si>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</si>
  <si>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</si>
  <si>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</si>
  <si>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</si>
  <si>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</si>
  <si>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</si>
  <si>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</si>
  <si>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</si>
  <si>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</si>
  <si>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</si>
  <si>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</si>
  <si>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</si>
  <si>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</si>
  <si>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</si>
  <si>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</si>
  <si>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</si>
  <si>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</si>
  <si>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</si>
  <si>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</si>
  <si>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</si>
  <si>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</si>
  <si>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</si>
  <si>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</si>
  <si>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</si>
  <si>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</si>
  <si>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</si>
  <si>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</si>
  <si>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</si>
  <si>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</si>
  <si>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</si>
  <si>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</si>
  <si>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</si>
  <si>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</si>
  <si>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</si>
  <si>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</si>
  <si>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</si>
  <si>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</si>
  <si>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</si>
  <si>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</si>
  <si>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</si>
  <si>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</si>
  <si>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</si>
  <si>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</si>
  <si>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</si>
  <si>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</si>
  <si>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</si>
  <si>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</si>
  <si>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</si>
  <si>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</si>
  <si>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</si>
  <si>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</si>
  <si>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</si>
  <si>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</si>
  <si>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</si>
  <si>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</si>
  <si>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</si>
  <si>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</si>
  <si>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</si>
  <si>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</si>
  <si>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</si>
  <si>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</si>
  <si>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</si>
  <si>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</si>
  <si>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</si>
  <si>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</si>
  <si>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</si>
  <si>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</si>
  <si>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</si>
  <si>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</si>
  <si>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</si>
  <si>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</si>
  <si>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</si>
  <si>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</si>
  <si>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</si>
  <si>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</si>
  <si>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</si>
  <si>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</si>
  <si>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</si>
  <si>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</si>
  <si>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</si>
  <si>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</si>
  <si>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</si>
  <si>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</si>
  <si>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</si>
  <si>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</si>
  <si>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</si>
  <si>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</si>
  <si>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</si>
  <si>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</si>
  <si>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</si>
  <si>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</si>
  <si>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</si>
  <si>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</si>
  <si>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</si>
  <si>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</si>
  <si>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</si>
  <si>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</si>
  <si>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</si>
  <si>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</si>
  <si>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</si>
  <si>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</si>
  <si>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</si>
  <si>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</si>
  <si>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</si>
  <si>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</si>
  <si>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</si>
  <si>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</si>
  <si>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</si>
  <si>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</si>
  <si>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</si>
  <si>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</si>
  <si>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</si>
  <si>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</si>
  <si>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</si>
  <si>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</si>
  <si>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</si>
  <si>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</si>
  <si>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</si>
  <si>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</si>
  <si>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</si>
  <si>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</si>
  <si>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</si>
  <si>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</si>
  <si>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</si>
  <si>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</si>
  <si>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</si>
  <si>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</si>
  <si>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</si>
  <si>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</si>
  <si>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</si>
  <si>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</si>
  <si>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</si>
  <si>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</si>
  <si>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</si>
  <si>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</si>
  <si>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</si>
  <si>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</si>
  <si>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</si>
  <si>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</si>
  <si>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</si>
  <si>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</si>
  <si>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</si>
  <si>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</si>
  <si>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</si>
  <si>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</si>
  <si>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</si>
  <si>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</si>
  <si>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</si>
  <si>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</si>
  <si>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</si>
  <si>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</si>
  <si>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</si>
  <si>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</si>
  <si>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</si>
  <si>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</si>
  <si>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</si>
  <si>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</si>
  <si>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</si>
  <si>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</si>
  <si>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</si>
  <si>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</si>
  <si>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</si>
  <si>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</si>
  <si>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</si>
  <si>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</si>
  <si>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</si>
  <si>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</si>
  <si>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</si>
  <si>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</si>
  <si>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</si>
  <si>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</si>
  <si>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</si>
  <si>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</si>
  <si>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</si>
  <si>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</si>
  <si>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</si>
  <si>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</si>
  <si>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</si>
  <si>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</si>
  <si>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</si>
  <si>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</si>
  <si>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</si>
  <si>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</si>
  <si>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</si>
  <si>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</si>
  <si>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</si>
  <si>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</si>
  <si>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</si>
  <si>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</si>
  <si>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</si>
  <si>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</si>
  <si>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</si>
  <si>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</si>
  <si>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</si>
  <si>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</si>
  <si>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</si>
  <si>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</si>
  <si>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</si>
  <si>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</si>
  <si>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</si>
  <si>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</si>
  <si>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</si>
  <si>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</si>
  <si>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</si>
  <si>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</si>
  <si>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</si>
  <si>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</si>
  <si>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</si>
  <si>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</si>
  <si>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</si>
  <si>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</si>
  <si>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</si>
  <si>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</si>
  <si>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</si>
  <si>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</si>
  <si>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</si>
  <si>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</si>
  <si>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</si>
  <si>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</si>
  <si>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</si>
  <si>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</si>
  <si>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</si>
  <si>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</si>
  <si>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</si>
  <si>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</si>
  <si>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</si>
  <si>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</si>
  <si>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</si>
  <si>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</si>
  <si>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</si>
  <si>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</si>
  <si>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</si>
  <si>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</si>
  <si>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</si>
  <si>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</si>
  <si>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</si>
  <si>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</si>
  <si>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</si>
  <si>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</si>
  <si>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</si>
  <si>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</si>
  <si>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</si>
  <si>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</si>
  <si>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</si>
  <si>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</si>
  <si>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</si>
  <si>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</si>
  <si>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</si>
  <si>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</si>
  <si>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</si>
  <si>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</si>
  <si>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</si>
  <si>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</si>
  <si>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</si>
  <si>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</si>
  <si>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</si>
  <si>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</si>
  <si>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</si>
  <si>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</si>
  <si>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</si>
  <si>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</si>
  <si>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</si>
  <si>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</si>
  <si>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</si>
  <si>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</si>
  <si>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</si>
  <si>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</si>
  <si>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</si>
  <si>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</si>
  <si>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</si>
  <si>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</si>
  <si>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</si>
  <si>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</si>
  <si>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</si>
  <si>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</si>
  <si>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</si>
  <si>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</si>
  <si>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</si>
  <si>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</si>
  <si>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</si>
  <si>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</si>
  <si>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</si>
  <si>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</si>
  <si>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</si>
  <si>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</si>
  <si>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</si>
  <si>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</si>
  <si>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</si>
  <si>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</si>
  <si>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</si>
  <si>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</si>
  <si>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</si>
  <si>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</si>
  <si>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</si>
  <si>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</si>
  <si>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</si>
  <si>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</si>
  <si>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</si>
  <si>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</si>
  <si>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</si>
  <si>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</si>
  <si>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</si>
  <si>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</si>
  <si>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</si>
  <si>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</si>
  <si>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</si>
  <si>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</si>
  <si>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</si>
  <si>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</si>
  <si>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</si>
  <si>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</si>
  <si>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</si>
  <si>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</si>
  <si>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</si>
  <si>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</si>
  <si>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</si>
  <si>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</si>
  <si>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</si>
  <si>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</si>
  <si>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</si>
  <si>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</si>
  <si>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</si>
  <si>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</si>
  <si>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</si>
  <si>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</si>
  <si>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</si>
  <si>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</si>
  <si>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</si>
  <si>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</si>
  <si>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</si>
  <si>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</si>
  <si>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</si>
  <si>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</si>
  <si>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</si>
  <si>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</si>
  <si>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</si>
  <si>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</si>
  <si>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</si>
  <si>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</si>
  <si>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</si>
  <si>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</si>
  <si>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</si>
  <si>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</si>
  <si>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</si>
  <si>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</si>
  <si>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</si>
  <si>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</si>
  <si>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</si>
  <si>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</si>
  <si>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</si>
  <si>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</si>
  <si>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</si>
  <si>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</si>
  <si>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</si>
  <si>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</si>
  <si>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</si>
  <si>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</si>
  <si>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</si>
  <si>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</si>
  <si>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</si>
  <si>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</si>
  <si>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</si>
  <si>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</si>
  <si>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</si>
  <si>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</si>
  <si>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</si>
  <si>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</si>
  <si>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</si>
  <si>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</si>
  <si>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</si>
  <si>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</si>
  <si>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</si>
  <si>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</si>
  <si>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</si>
  <si>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</si>
  <si>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</si>
  <si>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</si>
  <si>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</si>
  <si>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</si>
  <si>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</si>
  <si>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</si>
  <si>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</si>
  <si>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</si>
  <si>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</si>
  <si>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</si>
  <si>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</si>
  <si>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</si>
  <si>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</si>
  <si>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</si>
  <si>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</si>
  <si>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</si>
  <si>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</si>
  <si>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</si>
  <si>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</si>
  <si>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</si>
  <si>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</si>
  <si>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</si>
  <si>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</si>
  <si>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</si>
  <si>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</si>
  <si>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</si>
  <si>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</si>
  <si>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</si>
  <si>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</si>
  <si>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</si>
  <si>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</si>
  <si>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</si>
  <si>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</si>
  <si>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</si>
  <si>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</si>
  <si>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</si>
  <si>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</si>
  <si>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</si>
  <si>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</si>
  <si>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</si>
  <si>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</si>
  <si>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</si>
  <si>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</si>
  <si>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</si>
  <si>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</si>
  <si>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</si>
  <si>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</si>
  <si>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</si>
  <si>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</si>
  <si>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</si>
  <si>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</si>
  <si>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</si>
  <si>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</si>
  <si>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</si>
  <si>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</si>
  <si>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</si>
  <si>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</si>
  <si>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</si>
  <si>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</si>
  <si>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</si>
  <si>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</si>
  <si>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</si>
  <si>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</si>
  <si>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</si>
  <si>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</si>
  <si>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</si>
  <si>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</si>
  <si>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</si>
  <si>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</si>
  <si>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</si>
  <si>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</si>
  <si>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</si>
  <si>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</si>
  <si>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</si>
  <si>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</si>
  <si>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</si>
  <si>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</si>
  <si>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</si>
  <si>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</si>
  <si>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</si>
  <si>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</si>
  <si>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</si>
  <si>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</si>
  <si>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</si>
  <si>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</si>
  <si>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</si>
  <si>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</si>
  <si>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</si>
  <si>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</si>
  <si>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</si>
  <si>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</si>
  <si>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</si>
  <si>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</si>
  <si>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</si>
  <si>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</si>
  <si>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</si>
  <si>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</si>
  <si>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</si>
  <si>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</si>
  <si>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</si>
  <si>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</si>
  <si>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</si>
  <si>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</si>
  <si>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</si>
  <si>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</si>
  <si>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</si>
  <si>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</si>
  <si>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</si>
  <si>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</si>
  <si>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</si>
  <si>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</si>
  <si>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</si>
  <si>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</si>
  <si>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</si>
  <si>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</si>
  <si>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</si>
  <si>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</si>
  <si>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</si>
  <si>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</si>
  <si>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</si>
  <si>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</si>
  <si>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</si>
  <si>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</si>
  <si>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</si>
  <si>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</si>
  <si>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</si>
  <si>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</si>
  <si>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</si>
  <si>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</si>
  <si>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</si>
  <si>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</si>
  <si>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</si>
  <si>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</si>
  <si>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</si>
  <si>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</si>
  <si>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</si>
  <si>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</si>
  <si>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</si>
  <si>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</si>
  <si>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</si>
  <si>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</si>
  <si>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</si>
  <si>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</si>
  <si>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</si>
  <si>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</si>
  <si>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</si>
  <si>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</si>
  <si>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</si>
  <si>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</si>
  <si>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</si>
  <si>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</si>
  <si>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</si>
  <si>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</si>
  <si>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</si>
  <si>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</si>
  <si>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</si>
  <si>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</si>
  <si>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</si>
  <si>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</si>
  <si>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</si>
  <si>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</si>
  <si>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</si>
  <si>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</si>
  <si>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</si>
  <si>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</si>
  <si>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</si>
  <si>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</si>
  <si>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</si>
  <si>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</si>
  <si>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</si>
  <si>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</si>
  <si>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</si>
  <si>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</si>
  <si>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</si>
  <si>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</si>
  <si>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</si>
  <si>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</si>
  <si>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</si>
  <si>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</si>
  <si>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</si>
  <si>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</si>
  <si>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</si>
  <si>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</si>
  <si>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</si>
  <si>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</si>
  <si>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</si>
  <si>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</si>
  <si>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</si>
  <si>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</si>
  <si>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</si>
  <si>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</si>
  <si>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</si>
  <si>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</si>
  <si>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</si>
  <si>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</si>
  <si>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</si>
  <si>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</si>
  <si>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</si>
  <si>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</si>
  <si>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</si>
  <si>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</si>
  <si>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</si>
  <si>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</si>
  <si>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</si>
  <si>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</si>
  <si>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</si>
  <si>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</si>
  <si>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</si>
  <si>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</si>
  <si>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</si>
  <si>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</si>
  <si>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</si>
  <si>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</si>
  <si>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</si>
  <si>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</si>
  <si>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</si>
  <si>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</si>
  <si>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</si>
  <si>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</si>
  <si>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</si>
  <si>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</si>
  <si>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</si>
  <si>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</si>
  <si>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</si>
  <si>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</si>
  <si>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</si>
  <si>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</si>
  <si>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</si>
  <si>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</si>
  <si>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</si>
  <si>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</si>
  <si>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</si>
  <si>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</si>
  <si>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</si>
  <si>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</si>
  <si>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</si>
  <si>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</si>
  <si>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</si>
  <si>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</si>
  <si>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</si>
  <si>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</si>
  <si>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</si>
  <si>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</si>
  <si>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</si>
  <si>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</si>
  <si>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</si>
  <si>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</si>
  <si>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</si>
  <si>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</si>
  <si>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</si>
  <si>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</si>
  <si>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</si>
  <si>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</si>
  <si>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</si>
  <si>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</si>
  <si>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</si>
  <si>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</si>
  <si>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</si>
  <si>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</si>
  <si>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</si>
  <si>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</si>
  <si>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</si>
  <si>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</si>
  <si>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</si>
  <si>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</si>
  <si>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</si>
  <si>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</si>
  <si>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</si>
  <si>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</si>
  <si>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</si>
  <si>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</si>
  <si>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</si>
  <si>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</si>
  <si>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</si>
  <si>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</si>
  <si>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</si>
  <si>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</si>
  <si>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</si>
  <si>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</si>
  <si>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</si>
  <si>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</si>
  <si>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</si>
  <si>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</si>
  <si>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</si>
  <si>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</si>
  <si>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</si>
  <si>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</si>
  <si>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</si>
  <si>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</si>
  <si>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</si>
  <si>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</si>
  <si>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</si>
  <si>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</si>
  <si>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</si>
  <si>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</si>
  <si>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</si>
  <si>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</si>
  <si>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</si>
  <si>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</si>
  <si>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</si>
  <si>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</si>
  <si>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</si>
  <si>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</si>
  <si>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</si>
  <si>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</si>
  <si>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</si>
  <si>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</si>
  <si>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</si>
  <si>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</si>
  <si>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</si>
  <si>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</si>
  <si>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</si>
  <si>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</si>
  <si>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</si>
  <si>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</si>
  <si>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</si>
  <si>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</si>
  <si>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</si>
  <si>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</si>
  <si>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</si>
  <si>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</si>
  <si>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</si>
  <si>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</si>
  <si>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</si>
  <si>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</si>
  <si>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</si>
  <si>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</si>
  <si>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</si>
  <si>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</si>
  <si>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</si>
  <si>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</si>
  <si>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</si>
  <si>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</si>
  <si>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</si>
  <si>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</si>
  <si>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</si>
  <si>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</si>
  <si>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</si>
  <si>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</si>
  <si>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</si>
  <si>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</si>
  <si>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</si>
  <si>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</si>
  <si>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</si>
  <si>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</si>
  <si>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</si>
  <si>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</si>
  <si>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</si>
  <si>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</si>
  <si>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</si>
  <si>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</si>
  <si>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</si>
  <si>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</si>
  <si>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</si>
  <si>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</si>
  <si>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</si>
  <si>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</si>
  <si>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</si>
  <si>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</si>
  <si>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</si>
  <si>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</si>
  <si>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</si>
  <si>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</si>
  <si>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</si>
  <si>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</si>
  <si>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</si>
  <si>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</si>
  <si>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</si>
  <si>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</si>
  <si>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</si>
  <si>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</si>
  <si>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</si>
  <si>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</si>
  <si>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</si>
  <si>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</si>
  <si>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</si>
  <si>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</si>
  <si>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</si>
  <si>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</si>
  <si>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</si>
  <si>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</si>
  <si>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</si>
  <si>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</si>
  <si>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</si>
  <si>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</si>
  <si>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</si>
  <si>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</si>
  <si>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</si>
  <si>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</si>
  <si>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</si>
  <si>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</si>
  <si>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</si>
  <si>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</si>
  <si>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</si>
  <si>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</si>
  <si>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</si>
  <si>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</si>
  <si>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</si>
  <si>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</si>
  <si>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</si>
  <si>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</si>
  <si>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</si>
  <si>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</si>
  <si>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</si>
  <si>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</si>
  <si>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</si>
  <si>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</si>
  <si>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</si>
  <si>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</si>
  <si>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</si>
  <si>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</si>
  <si>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</si>
  <si>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</si>
  <si>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</si>
  <si>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</si>
  <si>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</si>
  <si>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</si>
  <si>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</si>
  <si>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</si>
  <si>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</si>
  <si>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</si>
  <si>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</si>
  <si>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</si>
  <si>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</si>
  <si>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</si>
  <si>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</si>
  <si>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</si>
  <si>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</si>
  <si>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</si>
  <si>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</si>
  <si>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</si>
  <si>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</si>
  <si>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</si>
  <si>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</si>
  <si>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</si>
  <si>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</si>
  <si>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</si>
  <si>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</si>
  <si>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</si>
  <si>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</si>
  <si>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</si>
  <si>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</si>
  <si>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</si>
  <si>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</si>
  <si>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</si>
  <si>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</si>
  <si>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</si>
  <si>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</si>
  <si>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</si>
  <si>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</si>
  <si>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</si>
  <si>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</si>
  <si>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</si>
  <si>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</si>
  <si>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</si>
  <si>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</si>
  <si>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</si>
  <si>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</si>
  <si>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</si>
  <si>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</si>
  <si>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</si>
  <si>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</si>
  <si>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</si>
  <si>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</si>
  <si>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</si>
  <si>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</si>
  <si>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</si>
  <si>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</si>
  <si>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</si>
  <si>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</si>
  <si>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</si>
  <si>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</si>
  <si>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</si>
  <si>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</si>
  <si>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</si>
  <si>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</si>
  <si>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</si>
  <si>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</si>
  <si>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</si>
  <si>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</si>
  <si>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</si>
  <si>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</si>
  <si>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</si>
  <si>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</si>
  <si>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</si>
  <si>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</si>
  <si>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</si>
  <si>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</si>
  <si>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</si>
  <si>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</si>
  <si>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</si>
  <si>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</si>
  <si>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</si>
  <si>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</si>
  <si>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</si>
  <si>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</si>
  <si>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</si>
  <si>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</si>
  <si>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</si>
  <si>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</si>
  <si>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</si>
  <si>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</si>
  <si>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</si>
  <si>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</si>
  <si>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</si>
  <si>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</si>
  <si>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</si>
  <si>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</si>
  <si>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</si>
  <si>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</si>
  <si>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</si>
  <si>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</si>
  <si>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</si>
  <si>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</si>
  <si>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</si>
  <si>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</si>
  <si>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</si>
  <si>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</si>
  <si>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</si>
  <si>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</si>
  <si>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</si>
  <si>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</si>
  <si>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</si>
  <si>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</si>
  <si>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</si>
  <si>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</si>
  <si>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</si>
  <si>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</si>
  <si>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</si>
  <si>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</si>
  <si>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</si>
  <si>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</si>
  <si>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</si>
  <si>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</si>
  <si>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</si>
  <si>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</si>
  <si>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</si>
  <si>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</si>
  <si>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</si>
  <si>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</si>
  <si>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</si>
  <si>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</si>
  <si>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</si>
  <si>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</si>
  <si>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</si>
  <si>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</si>
  <si>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</si>
  <si>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</si>
  <si>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</si>
  <si>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</si>
  <si>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</si>
  <si>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</si>
  <si>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</si>
  <si>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</si>
  <si>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</si>
  <si>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</si>
  <si>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</si>
  <si>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</si>
  <si>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</si>
  <si>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</si>
  <si>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</si>
  <si>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</si>
  <si>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</si>
  <si>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</si>
  <si>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</si>
  <si>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</si>
  <si>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</si>
  <si>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</si>
  <si>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</si>
  <si>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</si>
  <si>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</si>
  <si>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</si>
  <si>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</si>
  <si>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</si>
  <si>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</si>
  <si>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</si>
  <si>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</si>
  <si>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</si>
  <si>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</si>
  <si>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</si>
  <si>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</si>
  <si>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</si>
  <si>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</si>
  <si>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</si>
  <si>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</si>
  <si>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</si>
  <si>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</si>
  <si>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</si>
  <si>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</si>
  <si>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</si>
  <si>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</si>
  <si>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</si>
  <si>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</si>
  <si>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</si>
  <si>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</si>
  <si>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</si>
  <si>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</si>
  <si>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</si>
  <si>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</si>
  <si>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</si>
  <si>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</si>
  <si>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</si>
  <si>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</si>
  <si>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</si>
  <si>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</si>
  <si>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</si>
  <si>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</si>
  <si>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</si>
  <si>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</si>
  <si>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</si>
  <si>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</si>
  <si>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</si>
  <si>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</si>
  <si>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</si>
  <si>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</si>
  <si>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</si>
  <si>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</si>
  <si>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</si>
  <si>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</si>
  <si>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</si>
  <si>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</si>
  <si>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</si>
  <si>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</si>
  <si>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</si>
  <si>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</si>
  <si>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</si>
  <si>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</si>
  <si>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</si>
  <si>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</si>
  <si>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</si>
  <si>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</si>
  <si>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</si>
  <si>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</si>
  <si>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</si>
  <si>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</si>
  <si>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</si>
  <si>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</si>
  <si>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</si>
  <si>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</si>
  <si>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</si>
  <si>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</si>
  <si>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</si>
  <si>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</si>
  <si>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</si>
  <si>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</si>
  <si>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</si>
  <si>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</si>
  <si>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</si>
  <si>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</si>
  <si>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</si>
  <si>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</si>
  <si>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</si>
  <si>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</si>
  <si>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</si>
  <si>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</si>
  <si>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</si>
  <si>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</si>
  <si>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</si>
  <si>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</si>
  <si>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</si>
  <si>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</si>
  <si>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</si>
  <si>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</si>
  <si>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</si>
  <si>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</si>
  <si>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</si>
  <si>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</si>
  <si>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</si>
  <si>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</si>
  <si>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</si>
  <si>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</si>
  <si>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</si>
  <si>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</si>
  <si>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</si>
  <si>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</si>
  <si>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</si>
  <si>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</si>
  <si>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</si>
  <si>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</si>
  <si>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</si>
  <si>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</si>
  <si>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</si>
  <si>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</si>
  <si>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</si>
  <si>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</si>
  <si>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</si>
  <si>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</si>
  <si>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</si>
  <si>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</si>
  <si>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</si>
  <si>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</si>
  <si>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</si>
  <si>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</si>
  <si>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</si>
  <si>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</si>
  <si>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</si>
  <si>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</si>
  <si>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</si>
  <si>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</si>
  <si>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</si>
  <si>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</si>
  <si>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</si>
  <si>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</si>
  <si>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</si>
  <si>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</si>
  <si>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</si>
  <si>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</si>
  <si>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</si>
  <si>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</si>
  <si>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</si>
  <si>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</si>
  <si>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</si>
  <si>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</si>
  <si>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</si>
  <si>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</si>
  <si>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</si>
  <si>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</si>
  <si>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</si>
  <si>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</si>
  <si>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</si>
  <si>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</si>
  <si>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</si>
  <si>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</si>
  <si>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</si>
  <si>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</si>
  <si>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</si>
  <si>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</si>
  <si>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</si>
  <si>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</si>
  <si>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</si>
  <si>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</si>
  <si>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</si>
  <si>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</si>
  <si>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</si>
  <si>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</si>
  <si>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</si>
  <si>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</si>
  <si>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</si>
  <si>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</si>
  <si>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</si>
  <si>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</si>
  <si>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</si>
  <si>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</si>
  <si>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</si>
  <si>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</si>
  <si>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</si>
  <si>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</si>
  <si>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</si>
  <si>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</si>
  <si>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</si>
  <si>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</si>
  <si>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</si>
  <si>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</si>
  <si>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</si>
  <si>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</si>
  <si>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</si>
  <si>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</si>
  <si>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</si>
  <si>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</si>
  <si>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</si>
  <si>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</si>
  <si>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</si>
  <si>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</si>
  <si>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</si>
  <si>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</si>
  <si>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</si>
  <si>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</si>
  <si>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</si>
  <si>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</si>
  <si>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</si>
  <si>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</si>
  <si>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</si>
  <si>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</si>
  <si>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</si>
  <si>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</si>
  <si>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</si>
  <si>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</si>
  <si>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</si>
  <si>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</si>
  <si>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</si>
  <si>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</si>
  <si>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</si>
  <si>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</si>
  <si>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</si>
  <si>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</si>
  <si>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</si>
  <si>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</si>
  <si>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</si>
  <si>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</si>
  <si>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</si>
  <si>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</si>
  <si>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</si>
  <si>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</si>
  <si>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</si>
  <si>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</si>
  <si>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</si>
  <si>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</si>
  <si>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</si>
  <si>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</si>
  <si>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</si>
  <si>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</si>
  <si>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</si>
  <si>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</si>
  <si>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</si>
  <si>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</si>
  <si>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</si>
  <si>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</si>
  <si>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</si>
  <si>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</si>
  <si>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</si>
  <si>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</si>
  <si>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</si>
  <si>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</si>
  <si>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</si>
  <si>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</si>
  <si>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</si>
  <si>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</si>
  <si>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</si>
  <si>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</si>
  <si>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</si>
  <si>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</si>
  <si>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</si>
  <si>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</si>
  <si>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</si>
  <si>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</si>
  <si>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</si>
  <si>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</si>
  <si>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</si>
  <si>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</si>
  <si>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</si>
  <si>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</si>
  <si>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</si>
  <si>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</si>
  <si>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</si>
  <si>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</si>
  <si>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</si>
  <si>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</si>
  <si>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</si>
  <si>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</si>
  <si>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</si>
  <si>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</si>
  <si>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</si>
  <si>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</si>
  <si>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</si>
  <si>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</si>
  <si>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</si>
  <si>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</si>
  <si>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</si>
  <si>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</si>
  <si>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</si>
  <si>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</si>
  <si>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</si>
  <si>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</si>
  <si>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</si>
  <si>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</si>
  <si>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</si>
  <si>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</si>
  <si>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</si>
  <si>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</si>
  <si>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</si>
  <si>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</si>
  <si>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</si>
  <si>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</si>
  <si>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</si>
  <si>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</si>
  <si>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</si>
  <si>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</si>
  <si>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</si>
  <si>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</si>
  <si>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</si>
  <si>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</si>
  <si>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</si>
  <si>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</si>
  <si>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</si>
  <si>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</si>
  <si>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</si>
  <si>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</si>
  <si>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</si>
  <si>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</si>
  <si>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</si>
  <si>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</si>
  <si>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</si>
  <si>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</si>
  <si>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</si>
  <si>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</si>
  <si>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</si>
  <si>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</si>
  <si>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</si>
  <si>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</si>
  <si>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</si>
  <si>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</si>
  <si>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</si>
  <si>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</si>
  <si>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</si>
  <si>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</si>
  <si>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</si>
  <si>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</si>
  <si>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</si>
  <si>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</si>
  <si>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</si>
  <si>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</si>
  <si>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</si>
  <si>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</si>
  <si>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</si>
  <si>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</si>
  <si>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</si>
  <si>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</si>
  <si>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</si>
  <si>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</si>
  <si>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</si>
  <si>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</si>
  <si>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</si>
  <si>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</si>
  <si>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</si>
  <si>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</si>
  <si>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</si>
  <si>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</si>
  <si>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</si>
  <si>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</si>
  <si>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</si>
  <si>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</si>
  <si>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</si>
  <si>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</si>
  <si>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</si>
  <si>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</si>
  <si>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</si>
  <si>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</si>
  <si>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</si>
  <si>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</si>
  <si>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</si>
  <si>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</si>
  <si>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</si>
  <si>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</si>
  <si>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</si>
  <si>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</si>
  <si>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</si>
  <si>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</si>
  <si>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</si>
  <si>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</si>
  <si>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</si>
  <si>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</si>
  <si>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</si>
  <si>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</si>
  <si>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</si>
  <si>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</si>
  <si>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</si>
  <si>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</si>
  <si>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</si>
  <si>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</si>
  <si>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</si>
  <si>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</si>
  <si>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</si>
  <si>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</si>
  <si>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</si>
  <si>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</si>
  <si>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</si>
  <si>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</si>
  <si>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</si>
  <si>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</si>
  <si>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</si>
  <si>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</si>
  <si>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</si>
  <si>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</si>
  <si>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</si>
  <si>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</si>
  <si>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</si>
  <si>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</si>
  <si>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</si>
  <si>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</si>
  <si>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</si>
  <si>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</si>
  <si>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</si>
  <si>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</si>
  <si>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</si>
  <si>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</si>
  <si>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</si>
  <si>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</si>
  <si>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</si>
  <si>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</si>
  <si>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</si>
  <si>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</si>
  <si>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</si>
  <si>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</si>
  <si>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</si>
  <si>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</si>
  <si>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</si>
  <si>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</si>
  <si>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</si>
  <si>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</si>
  <si>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</si>
  <si>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</si>
  <si>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</si>
  <si>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</si>
  <si>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</si>
  <si>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</si>
  <si>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</si>
  <si>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</si>
  <si>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</si>
  <si>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</si>
  <si>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</si>
  <si>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</si>
  <si>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</si>
  <si>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</si>
  <si>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</si>
  <si>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</si>
  <si>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</si>
  <si>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</si>
  <si>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</si>
  <si>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</si>
  <si>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</si>
  <si>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</si>
  <si>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</si>
  <si>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</si>
  <si>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</si>
  <si>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</si>
  <si>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</si>
  <si>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</si>
  <si>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</si>
  <si>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</si>
  <si>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</si>
  <si>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</si>
  <si>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</si>
  <si>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</si>
  <si>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</si>
  <si>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</si>
  <si>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</si>
  <si>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</si>
  <si>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</si>
  <si>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</si>
  <si>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</si>
  <si>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</si>
  <si>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</si>
  <si>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</si>
  <si>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</si>
  <si>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</si>
  <si>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</si>
  <si>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</si>
  <si>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</si>
  <si>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</si>
  <si>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</si>
  <si>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</si>
  <si>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</si>
  <si>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</si>
  <si>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</si>
  <si>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</si>
  <si>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</si>
  <si>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</si>
  <si>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</si>
  <si>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</si>
  <si>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</si>
  <si>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</si>
  <si>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</si>
  <si>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</si>
  <si>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</si>
  <si>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</si>
  <si>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</si>
  <si>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</si>
  <si>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</si>
  <si>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</si>
  <si>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</si>
  <si>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</si>
  <si>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</si>
  <si>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</si>
  <si>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</si>
  <si>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</si>
  <si>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</si>
  <si>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</si>
  <si>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</si>
  <si>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</si>
  <si>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</si>
  <si>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</si>
  <si>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</si>
  <si>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</si>
  <si>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</si>
  <si>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</si>
  <si>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</si>
  <si>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</si>
  <si>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</si>
  <si>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</si>
  <si>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</si>
  <si>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</si>
  <si>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</si>
  <si>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</si>
  <si>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</si>
  <si>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</si>
  <si>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</si>
  <si>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</si>
  <si>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</si>
  <si>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</si>
  <si>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</si>
  <si>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</si>
  <si>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</si>
  <si>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</si>
  <si>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</si>
  <si>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</si>
  <si>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</si>
  <si>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</si>
  <si>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</si>
  <si>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</si>
  <si>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</si>
  <si>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</si>
  <si>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</si>
  <si>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</si>
  <si>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</si>
  <si>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</si>
  <si>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</si>
  <si>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</si>
  <si>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</si>
  <si>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</si>
  <si>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</si>
  <si>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</si>
  <si>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</si>
  <si>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</si>
  <si>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</si>
  <si>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</si>
  <si>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</si>
  <si>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</si>
  <si>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</si>
  <si>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</si>
  <si>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</si>
  <si>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</si>
  <si>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</si>
  <si>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</si>
  <si>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</si>
  <si>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</si>
  <si>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</si>
  <si>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</si>
  <si>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</si>
  <si>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</si>
  <si>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</si>
  <si>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</si>
  <si>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</si>
  <si>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</si>
  <si>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</si>
  <si>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</si>
  <si>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</si>
  <si>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</si>
  <si>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</si>
  <si>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</si>
  <si>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</si>
  <si>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</si>
  <si>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</si>
  <si>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</si>
  <si>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</si>
  <si>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</si>
  <si>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</si>
  <si>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</si>
  <si>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</si>
  <si>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</si>
  <si>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</si>
  <si>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</si>
  <si>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</si>
  <si>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</si>
  <si>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</si>
  <si>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</si>
  <si>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</si>
  <si>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</si>
  <si>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</si>
  <si>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</si>
  <si>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</si>
  <si>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</si>
  <si>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</si>
  <si>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</si>
  <si>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</si>
  <si>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</si>
  <si>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</si>
  <si>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</si>
  <si>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</si>
  <si>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</si>
  <si>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</si>
  <si>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</si>
  <si>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</si>
  <si>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</si>
  <si>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</si>
  <si>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</si>
  <si>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</si>
  <si>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</si>
  <si>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</si>
  <si>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</si>
  <si>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</si>
  <si>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</si>
  <si>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</si>
  <si>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</si>
  <si>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</si>
  <si>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</si>
  <si>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</si>
  <si>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</si>
  <si>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</si>
  <si>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</si>
  <si>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</si>
  <si>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</si>
  <si>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</si>
  <si>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</si>
  <si>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</si>
  <si>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</si>
  <si>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</si>
  <si>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</si>
  <si>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</si>
  <si>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</si>
  <si>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</si>
  <si>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</si>
  <si>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</si>
  <si>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</si>
  <si>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</si>
  <si>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</si>
  <si>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</si>
  <si>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</si>
  <si>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</si>
  <si>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</si>
  <si>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</si>
  <si>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</si>
  <si>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</si>
  <si>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</si>
  <si>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</si>
  <si>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</si>
  <si>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</si>
  <si>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</si>
  <si>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</si>
  <si>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</si>
  <si>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</si>
  <si>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</si>
  <si>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</si>
  <si>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</si>
  <si>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</si>
  <si>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</si>
  <si>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</si>
  <si>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</si>
  <si>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</si>
  <si>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</si>
  <si>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</si>
  <si>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</si>
  <si>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</si>
  <si>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</si>
  <si>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</si>
  <si>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</si>
  <si>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</si>
  <si>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</si>
  <si>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</si>
  <si>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</si>
  <si>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</si>
  <si>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</si>
  <si>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</si>
  <si>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</si>
  <si>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</si>
  <si>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</si>
  <si>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</si>
  <si>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</si>
  <si>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</si>
  <si>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</si>
  <si>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</si>
  <si>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</si>
  <si>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</si>
  <si>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</si>
  <si>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</si>
  <si>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</si>
  <si>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</si>
  <si>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</si>
  <si>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</si>
  <si>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</si>
  <si>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</si>
  <si>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</si>
  <si>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</si>
  <si>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</si>
  <si>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</si>
  <si>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</si>
  <si>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</si>
  <si>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</si>
  <si>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</si>
  <si>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</si>
  <si>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</si>
  <si>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</si>
  <si>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</si>
  <si>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</si>
  <si>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</si>
  <si>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</si>
  <si>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</si>
  <si>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</si>
  <si>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</si>
  <si>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</si>
  <si>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</si>
  <si>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</si>
  <si>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</si>
  <si>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</si>
  <si>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</si>
  <si>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</si>
  <si>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</si>
  <si>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</si>
  <si>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</si>
  <si>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</si>
  <si>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</si>
  <si>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</si>
  <si>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</si>
  <si>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</si>
  <si>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</si>
  <si>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</si>
  <si>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</si>
  <si>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</si>
  <si>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</si>
  <si>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</si>
  <si>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</si>
  <si>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</si>
  <si>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</si>
  <si>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</si>
  <si>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</si>
  <si>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</si>
  <si>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</si>
  <si>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</si>
  <si>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</si>
  <si>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</si>
  <si>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</si>
  <si>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</si>
  <si>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</si>
  <si>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</si>
  <si>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</si>
  <si>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</si>
  <si>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</si>
  <si>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</si>
  <si>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</si>
  <si>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</si>
  <si>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</si>
  <si>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</si>
  <si>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</si>
  <si>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</si>
  <si>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</si>
  <si>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</si>
  <si>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</si>
  <si>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</si>
  <si>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</si>
  <si>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</si>
  <si>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</si>
  <si>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</si>
  <si>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</si>
  <si>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</si>
  <si>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</si>
  <si>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</si>
  <si>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</si>
  <si>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</si>
  <si>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</si>
  <si>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</si>
  <si>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</si>
  <si>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</si>
  <si>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</si>
  <si>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</si>
  <si>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</si>
  <si>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</si>
  <si>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</si>
  <si>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</si>
  <si>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</si>
  <si>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</si>
  <si>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</si>
  <si>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</si>
  <si>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</si>
  <si>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</si>
  <si>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</si>
  <si>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</si>
  <si>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</si>
  <si>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</si>
  <si>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</si>
  <si>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</si>
  <si>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</si>
  <si>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</si>
  <si>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</si>
  <si>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</si>
  <si>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</si>
  <si>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</si>
  <si>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</si>
  <si>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</si>
  <si>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</si>
  <si>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</si>
  <si>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</si>
  <si>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</si>
  <si>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</si>
  <si>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</si>
  <si>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</si>
  <si>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</si>
  <si>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</si>
  <si>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</si>
  <si>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</si>
  <si>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</si>
  <si>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</si>
  <si>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</si>
  <si>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</si>
  <si>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</si>
  <si>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</si>
  <si>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</si>
  <si>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</si>
  <si>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</si>
  <si>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</si>
  <si>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</si>
  <si>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</si>
  <si>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</si>
  <si>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</si>
  <si>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</si>
  <si>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</si>
  <si>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</si>
  <si>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</si>
  <si>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</si>
  <si>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</si>
  <si>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</si>
  <si>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</si>
  <si>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</si>
  <si>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</si>
  <si>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</si>
  <si>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</si>
  <si>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</si>
  <si>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</si>
  <si>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</si>
  <si>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</si>
  <si>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</si>
  <si>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</si>
  <si>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</si>
  <si>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</si>
  <si>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</si>
  <si>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</si>
  <si>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</si>
  <si>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</si>
  <si>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</si>
  <si>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</si>
  <si>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</si>
  <si>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</si>
  <si>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</si>
  <si>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</si>
  <si>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</si>
  <si>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</si>
  <si>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</si>
  <si>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</si>
  <si>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</si>
  <si>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</si>
  <si>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</si>
  <si>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</si>
  <si>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</si>
  <si>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</si>
  <si>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</si>
  <si>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</si>
  <si>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</si>
  <si>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</si>
  <si>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</si>
  <si>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</si>
  <si>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</si>
  <si>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</si>
  <si>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</si>
  <si>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</si>
  <si>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</si>
  <si>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</si>
  <si>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</si>
  <si>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</si>
  <si>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</si>
  <si>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</si>
  <si>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</si>
  <si>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</si>
  <si>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</si>
  <si>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</si>
  <si>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</si>
  <si>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</si>
  <si>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</si>
  <si>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</si>
  <si>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</si>
  <si>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</si>
  <si>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</si>
  <si>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</si>
  <si>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</si>
  <si>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</si>
  <si>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</si>
  <si>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</si>
  <si>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</si>
  <si>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</si>
  <si>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</si>
  <si>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</si>
  <si>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</si>
  <si>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</si>
  <si>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</si>
  <si>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</si>
  <si>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</si>
  <si>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</si>
  <si>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</si>
  <si>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</si>
  <si>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</si>
  <si>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</si>
  <si>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</si>
  <si>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</si>
  <si>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</si>
  <si>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</si>
  <si>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</si>
  <si>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</si>
  <si>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</si>
  <si>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</si>
  <si>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</si>
  <si>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</si>
  <si>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</si>
  <si>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</si>
  <si>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</si>
  <si>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</si>
  <si>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</si>
  <si>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</si>
  <si>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</si>
  <si>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</si>
  <si>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</si>
  <si>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</si>
  <si>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</si>
  <si>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</si>
  <si>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</si>
  <si>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</si>
  <si>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</si>
  <si>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</si>
  <si>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</si>
  <si>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</si>
  <si>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</si>
  <si>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</si>
  <si>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</si>
  <si>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</si>
  <si>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</si>
  <si>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</si>
  <si>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</si>
  <si>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</si>
  <si>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</si>
  <si>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</si>
  <si>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</si>
  <si>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</si>
  <si>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</si>
  <si>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</si>
  <si>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</si>
  <si>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</si>
  <si>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</si>
  <si>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</si>
  <si>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</si>
  <si>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</si>
  <si>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</si>
  <si>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</si>
  <si>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</si>
  <si>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</si>
  <si>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</si>
  <si>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</si>
  <si>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</si>
  <si>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</si>
  <si>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</si>
  <si>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</si>
  <si>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</si>
  <si>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</si>
  <si>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</si>
  <si>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</si>
  <si>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</si>
  <si>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</si>
  <si>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</si>
  <si>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</si>
  <si>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</si>
  <si>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</si>
  <si>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</si>
  <si>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</si>
  <si>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</si>
  <si>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</si>
  <si>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</si>
  <si>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</si>
  <si>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</si>
  <si>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</si>
  <si>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</si>
  <si>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</si>
  <si>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</si>
  <si>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</si>
  <si>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</si>
  <si>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</si>
  <si>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</si>
  <si>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</si>
  <si>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</si>
  <si>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</si>
  <si>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</si>
  <si>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</si>
  <si>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</si>
  <si>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</si>
  <si>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</si>
  <si>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</si>
  <si>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</si>
  <si>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</si>
  <si>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</si>
  <si>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</si>
  <si>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</si>
  <si>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</si>
  <si>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</si>
  <si>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</si>
  <si>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</si>
  <si>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</si>
  <si>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</si>
  <si>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</si>
  <si>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</si>
  <si>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</si>
  <si>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</si>
  <si>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</si>
  <si>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</si>
  <si>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</si>
  <si>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</si>
  <si>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</si>
  <si>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</si>
  <si>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</si>
  <si>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</si>
  <si>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</si>
  <si>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</si>
  <si>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</si>
  <si>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</si>
  <si>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</si>
  <si>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</si>
  <si>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</si>
  <si>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</si>
  <si>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</si>
  <si>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</si>
  <si>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</si>
  <si>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</si>
  <si>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</si>
  <si>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</si>
  <si>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</si>
  <si>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</si>
  <si>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</si>
  <si>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</si>
  <si>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</si>
  <si>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</si>
  <si>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</si>
  <si>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</si>
  <si>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</si>
  <si>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</si>
  <si>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</si>
  <si>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</si>
  <si>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</si>
  <si>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</si>
  <si>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</si>
  <si>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</si>
  <si>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</si>
  <si>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</si>
  <si>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</si>
  <si>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</si>
  <si>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</si>
  <si>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</si>
  <si>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</si>
  <si>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</si>
  <si>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</si>
  <si>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</si>
  <si>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</si>
  <si>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</si>
  <si>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</si>
  <si>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</si>
  <si>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</si>
  <si>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</si>
  <si>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</si>
  <si>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</si>
  <si>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</si>
  <si>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</si>
  <si>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</si>
  <si>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</si>
  <si>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</si>
  <si>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</si>
  <si>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</si>
  <si>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</si>
  <si>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</si>
  <si>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</si>
  <si>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</si>
  <si>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</si>
  <si>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</si>
  <si>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</si>
  <si>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</si>
  <si>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</si>
  <si>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</si>
  <si>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</si>
  <si>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</si>
  <si>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</si>
  <si>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</si>
  <si>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</si>
  <si>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</si>
  <si>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</si>
  <si>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</si>
  <si>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</si>
  <si>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</si>
  <si>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</si>
  <si>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</si>
  <si>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</si>
  <si>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</si>
  <si>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</si>
  <si>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</si>
  <si>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</si>
  <si>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</si>
  <si>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</si>
  <si>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</si>
  <si>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</si>
  <si>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</si>
  <si>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</si>
  <si>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</si>
  <si>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</si>
  <si>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</si>
  <si>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</si>
  <si>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</si>
  <si>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</si>
  <si>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</si>
  <si>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</si>
  <si>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</si>
  <si>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</si>
  <si>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</si>
  <si>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</si>
  <si>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</si>
  <si>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</si>
  <si>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</si>
  <si>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</si>
  <si>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</si>
  <si>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</si>
  <si>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</si>
  <si>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</si>
  <si>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</si>
  <si>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</si>
  <si>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</si>
  <si>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</si>
  <si>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</si>
  <si>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</si>
  <si>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</si>
  <si>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</si>
  <si>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</si>
  <si>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</si>
  <si>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</si>
  <si>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</si>
  <si>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</si>
  <si>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</si>
  <si>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</si>
  <si>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</si>
  <si>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</si>
  <si>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</si>
  <si>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</si>
  <si>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</si>
  <si>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</si>
  <si>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</si>
  <si>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</si>
  <si>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</si>
  <si>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</si>
  <si>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</si>
  <si>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</si>
  <si>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</si>
  <si>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</si>
  <si>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</si>
  <si>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</si>
  <si>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</si>
  <si>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</si>
  <si>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</si>
  <si>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</si>
  <si>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</si>
  <si>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</si>
  <si>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</si>
  <si>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</si>
  <si>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</si>
  <si>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</si>
  <si>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</si>
  <si>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</si>
  <si>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</si>
  <si>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</si>
  <si>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</si>
  <si>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</si>
  <si>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</si>
  <si>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</si>
  <si>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</si>
  <si>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</si>
  <si>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</si>
  <si>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</si>
  <si>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</si>
  <si>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</si>
  <si>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</si>
  <si>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</si>
  <si>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</si>
  <si>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</si>
  <si>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</si>
  <si>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</si>
  <si>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</si>
  <si>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</si>
  <si>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</si>
  <si>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</si>
  <si>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</si>
  <si>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</si>
  <si>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</si>
  <si>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</si>
  <si>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</si>
  <si>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</si>
  <si>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</si>
  <si>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</si>
  <si>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</si>
  <si>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</si>
  <si>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</si>
  <si>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</si>
  <si>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</si>
  <si>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</si>
  <si>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</si>
  <si>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</si>
  <si>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</si>
  <si>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</si>
  <si>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</si>
  <si>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</si>
  <si>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</si>
  <si>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</si>
  <si>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</si>
  <si>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</si>
  <si>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</si>
  <si>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</si>
  <si>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</si>
  <si>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</si>
  <si>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</si>
  <si>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</si>
  <si>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</si>
  <si>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</si>
  <si>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</si>
  <si>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</si>
  <si>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</si>
  <si>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</si>
  <si>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</si>
  <si>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</si>
  <si>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</si>
  <si>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</si>
  <si>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</si>
  <si>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</si>
  <si>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</si>
  <si>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</si>
  <si>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</si>
  <si>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</si>
  <si>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</si>
  <si>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</si>
  <si>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</si>
  <si>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</si>
  <si>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</si>
  <si>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</si>
  <si>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</si>
  <si>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</si>
  <si>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</si>
  <si>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</si>
  <si>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</si>
  <si>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</si>
  <si>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</si>
  <si>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</si>
  <si>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</si>
  <si>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</si>
  <si>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</si>
  <si>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</si>
  <si>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</si>
  <si>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</si>
  <si>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</si>
  <si>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</si>
  <si>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</si>
  <si>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</si>
  <si>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</si>
  <si>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</si>
  <si>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</si>
  <si>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</si>
  <si>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</si>
  <si>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</si>
  <si>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</si>
  <si>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</si>
  <si>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</si>
  <si>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</si>
  <si>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</si>
  <si>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</si>
  <si>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</si>
  <si>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</si>
  <si>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</si>
  <si>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</si>
  <si>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</si>
  <si>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</si>
  <si>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</si>
  <si>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</si>
  <si>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</si>
  <si>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</si>
  <si>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</si>
  <si>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</si>
  <si>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</si>
  <si>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</si>
  <si>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</si>
  <si>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</si>
  <si>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</si>
  <si>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</si>
  <si>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</si>
  <si>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</si>
  <si>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</si>
  <si>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</si>
  <si>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</si>
  <si>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</si>
  <si>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</si>
  <si>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</si>
  <si>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</si>
  <si>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</si>
  <si>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</si>
  <si>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</si>
  <si>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</si>
  <si>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</si>
  <si>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</si>
  <si>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</si>
  <si>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</si>
  <si>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</si>
  <si>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</si>
  <si>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</si>
  <si>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</si>
  <si>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</si>
  <si>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</si>
  <si>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</si>
  <si>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</si>
  <si>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</si>
  <si>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</si>
  <si>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</si>
  <si>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</si>
  <si>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</si>
  <si>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</si>
  <si>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</si>
  <si>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</si>
  <si>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</si>
  <si>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</si>
  <si>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</si>
  <si>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</si>
  <si>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</si>
  <si>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</si>
  <si>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</si>
  <si>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</si>
  <si>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</si>
  <si>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</si>
  <si>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</si>
  <si>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</si>
  <si>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</si>
  <si>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</si>
  <si>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</si>
  <si>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</si>
  <si>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</si>
  <si>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</si>
  <si>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</si>
  <si>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</si>
  <si>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</si>
  <si>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</si>
  <si>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</si>
  <si>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</si>
  <si>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</si>
  <si>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</si>
  <si>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</si>
  <si>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</si>
  <si>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</si>
  <si>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</si>
  <si>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</si>
  <si>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</si>
  <si>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</si>
  <si>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</si>
  <si>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</si>
  <si>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</si>
  <si>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</si>
  <si>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</si>
  <si>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</si>
  <si>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</si>
  <si>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</si>
  <si>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</si>
  <si>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</si>
  <si>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</si>
  <si>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</si>
  <si>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</si>
  <si>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</si>
  <si>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</si>
  <si>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</si>
  <si>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</si>
  <si>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</si>
  <si>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</si>
  <si>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</si>
  <si>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</si>
  <si>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</si>
  <si>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</si>
  <si>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</si>
  <si>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</si>
  <si>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</si>
  <si>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</si>
  <si>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</si>
  <si>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</si>
  <si>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</si>
  <si>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</si>
  <si>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</si>
  <si>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</si>
  <si>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</si>
  <si>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</si>
  <si>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</si>
  <si>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</si>
  <si>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</si>
  <si>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</si>
  <si>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</si>
  <si>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</si>
  <si>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</si>
  <si>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</si>
  <si>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</si>
  <si>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</si>
  <si>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</si>
  <si>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</si>
  <si>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</si>
  <si>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</si>
  <si>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</si>
  <si>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</si>
  <si>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</si>
  <si>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</si>
  <si>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</si>
  <si>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</si>
  <si>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</si>
  <si>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</si>
  <si>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</si>
  <si>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</si>
  <si>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</si>
  <si>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</si>
  <si>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</si>
  <si>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</si>
  <si>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</si>
  <si>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</si>
  <si>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</si>
  <si>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</si>
  <si>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</si>
  <si>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</si>
  <si>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</si>
  <si>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</si>
  <si>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</si>
  <si>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</si>
  <si>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</si>
  <si>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</si>
  <si>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</si>
  <si>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</si>
  <si>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</si>
  <si>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</si>
  <si>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</si>
  <si>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</si>
  <si>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</si>
  <si>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</si>
  <si>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</si>
  <si>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</si>
  <si>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</si>
  <si>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</si>
  <si>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</si>
  <si>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</si>
  <si>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</si>
  <si>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</si>
  <si>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</si>
  <si>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</si>
  <si>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</si>
  <si>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</si>
  <si>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</si>
  <si>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</si>
  <si>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</si>
  <si>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</si>
  <si>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</si>
  <si>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</si>
  <si>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</si>
  <si>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</si>
  <si>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</si>
  <si>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</si>
  <si>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</si>
  <si>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</si>
  <si>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</si>
  <si>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</si>
  <si>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</si>
  <si>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</si>
  <si>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</si>
  <si>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</si>
  <si>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</si>
  <si>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</si>
  <si>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</si>
  <si>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</si>
  <si>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</si>
  <si>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</si>
  <si>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</si>
  <si>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</si>
  <si>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</si>
  <si>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</si>
  <si>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</si>
  <si>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</si>
  <si>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</si>
  <si>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</si>
  <si>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</si>
  <si>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</si>
  <si>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</si>
  <si>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</si>
  <si>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</si>
  <si>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</si>
  <si>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</si>
  <si>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</si>
  <si>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</si>
  <si>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</si>
  <si>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</si>
  <si>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</si>
  <si>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</si>
  <si>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</si>
  <si>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</si>
  <si>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</si>
  <si>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</si>
  <si>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</si>
  <si>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</si>
  <si>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</si>
  <si>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</si>
  <si>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</si>
  <si>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</si>
  <si>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</si>
  <si>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</si>
  <si>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</si>
  <si>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</si>
  <si>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</si>
  <si>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</si>
  <si>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</si>
  <si>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</si>
  <si>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</si>
  <si>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</si>
  <si>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</si>
  <si>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</si>
  <si>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</si>
  <si>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</si>
  <si>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</si>
  <si>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</si>
  <si>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</si>
  <si>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</si>
  <si>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</si>
  <si>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</si>
  <si>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</si>
  <si>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</si>
  <si>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</si>
  <si>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</si>
  <si>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</si>
  <si>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</si>
  <si>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</si>
  <si>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</si>
  <si>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</si>
  <si>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</si>
  <si>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</si>
  <si>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</si>
  <si>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</si>
  <si>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</si>
  <si>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</si>
  <si>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</si>
  <si>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</si>
  <si>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</si>
  <si>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</si>
  <si>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</si>
  <si>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</si>
  <si>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</si>
  <si>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</si>
  <si>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</si>
  <si>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</si>
  <si>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</si>
  <si>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</si>
  <si>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</si>
  <si>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</si>
  <si>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</si>
  <si>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</si>
  <si>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</si>
  <si>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</si>
  <si>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</si>
  <si>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</si>
  <si>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</si>
  <si>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</si>
  <si>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</si>
  <si>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</si>
  <si>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</si>
  <si>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</si>
  <si>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</si>
  <si>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</si>
  <si>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</si>
  <si>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</si>
  <si>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</si>
  <si>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</si>
  <si>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</si>
  <si>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</si>
  <si>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</si>
  <si>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</si>
  <si>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</si>
  <si>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</si>
  <si>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</si>
  <si>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</si>
  <si>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</si>
  <si>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</si>
  <si>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</si>
  <si>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</si>
  <si>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</si>
  <si>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</si>
  <si>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</si>
  <si>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</si>
  <si>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</si>
  <si>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</si>
  <si>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</si>
  <si>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</si>
  <si>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</si>
  <si>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</si>
  <si>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</si>
  <si>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</si>
  <si>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</si>
  <si>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</si>
  <si>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</si>
  <si>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</si>
  <si>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</si>
  <si>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</si>
  <si>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</si>
  <si>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</si>
  <si>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</si>
  <si>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</si>
  <si>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</si>
  <si>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</si>
  <si>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</si>
  <si>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</si>
  <si>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</si>
  <si>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</si>
  <si>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</si>
  <si>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</si>
  <si>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</si>
  <si>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</si>
  <si>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</si>
  <si>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</si>
  <si>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</si>
  <si>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</si>
  <si>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</si>
  <si>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</si>
  <si>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</si>
  <si>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</si>
  <si>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</si>
  <si>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</si>
  <si>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</si>
  <si>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</si>
  <si>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</si>
  <si>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</si>
  <si>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</si>
  <si>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</si>
  <si>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</si>
  <si>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</si>
  <si>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</si>
  <si>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</si>
  <si>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</si>
  <si>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</si>
  <si>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</si>
  <si>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</si>
  <si>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</si>
  <si>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</si>
  <si>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</si>
  <si>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</si>
  <si>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</si>
  <si>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</si>
  <si>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</si>
  <si>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</si>
  <si>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</si>
  <si>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</si>
  <si>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</si>
  <si>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</si>
  <si>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</si>
  <si>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</si>
  <si>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</si>
  <si>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</si>
  <si>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</si>
  <si>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</si>
  <si>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</si>
  <si>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</si>
  <si>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</si>
  <si>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</si>
  <si>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</si>
  <si>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</si>
  <si>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</si>
  <si>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</si>
  <si>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</si>
  <si>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</si>
  <si>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</si>
  <si>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</si>
  <si>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</si>
  <si>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</si>
  <si>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</si>
  <si>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</si>
  <si>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</si>
  <si>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</si>
  <si>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</si>
  <si>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</si>
  <si>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</si>
  <si>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</si>
  <si>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</si>
  <si>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</si>
  <si>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</si>
  <si>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</si>
  <si>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</si>
  <si>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</si>
  <si>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</si>
  <si>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</si>
  <si>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</si>
  <si>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</si>
  <si>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</si>
  <si>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</si>
  <si>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</si>
  <si>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</si>
  <si>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</si>
  <si>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</si>
  <si>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</si>
  <si>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</si>
  <si>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</si>
  <si>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</si>
  <si>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</si>
  <si>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</si>
  <si>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</si>
  <si>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</si>
  <si>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</si>
  <si>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</si>
  <si>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</si>
  <si>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</si>
  <si>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</si>
  <si>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</si>
  <si>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</si>
  <si>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</si>
  <si>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</si>
  <si>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</si>
  <si>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</si>
  <si>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</si>
  <si>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</si>
  <si>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</si>
  <si>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</si>
  <si>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</si>
  <si>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</si>
  <si>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</si>
  <si>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</si>
  <si>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</si>
  <si>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</si>
  <si>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</si>
  <si>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</si>
  <si>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</si>
  <si>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</si>
  <si>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</si>
  <si>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</si>
  <si>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</si>
  <si>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</si>
  <si>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</si>
  <si>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</si>
  <si>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</si>
  <si>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</si>
  <si>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</si>
  <si>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</si>
  <si>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</si>
  <si>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</si>
  <si>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</si>
  <si>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</si>
  <si>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</si>
  <si>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</si>
  <si>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</si>
  <si>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</si>
  <si>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</si>
  <si>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</si>
  <si>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</si>
  <si>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</si>
  <si>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</si>
  <si>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</si>
  <si>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</si>
  <si>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</si>
  <si>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</si>
  <si>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</si>
  <si>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</si>
  <si>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</si>
  <si>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</si>
  <si>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</si>
  <si>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</si>
  <si>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</si>
  <si>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</si>
  <si>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</si>
  <si>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</si>
  <si>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</si>
  <si>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</si>
  <si>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</si>
  <si>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</si>
  <si>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</si>
  <si>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</si>
  <si>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</si>
  <si>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</si>
  <si>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</si>
  <si>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</si>
  <si>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</si>
  <si>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</si>
  <si>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</si>
  <si>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</si>
  <si>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</si>
  <si>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</si>
  <si>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</si>
  <si>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</si>
  <si>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</si>
  <si>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</si>
  <si>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</si>
  <si>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</si>
  <si>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</si>
  <si>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</si>
  <si>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</si>
  <si>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</si>
  <si>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</si>
  <si>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</si>
  <si>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</si>
  <si>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</si>
  <si>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</si>
  <si>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</si>
  <si>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</si>
  <si>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</si>
  <si>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</si>
  <si>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</si>
  <si>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</si>
  <si>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</si>
  <si>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</si>
  <si>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</si>
  <si>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</si>
  <si>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</si>
  <si>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</si>
  <si>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</si>
  <si>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</si>
  <si>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</si>
  <si>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</si>
  <si>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</si>
  <si>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</si>
  <si>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</si>
  <si>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</si>
  <si>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</si>
  <si>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</si>
  <si>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</si>
  <si>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</si>
  <si>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</si>
  <si>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</si>
  <si>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</si>
  <si>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</si>
  <si>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</si>
  <si>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</si>
  <si>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</si>
  <si>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</si>
  <si>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</si>
  <si>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</si>
  <si>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</si>
  <si>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</si>
  <si>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</si>
  <si>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</si>
  <si>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</si>
  <si>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</si>
  <si>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</si>
  <si>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</si>
  <si>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</si>
  <si>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</si>
  <si>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</si>
  <si>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</si>
  <si>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</si>
  <si>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</si>
  <si>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</si>
  <si>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</si>
  <si>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</si>
  <si>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</si>
  <si>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</si>
  <si>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</si>
  <si>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</si>
  <si>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</si>
  <si>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</si>
  <si>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</si>
  <si>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</si>
  <si>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</si>
  <si>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</si>
  <si>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</si>
  <si>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</si>
  <si>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</si>
  <si>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</si>
  <si>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</si>
  <si>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</si>
  <si>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</si>
  <si>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</si>
  <si>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</si>
  <si>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</si>
  <si>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</si>
  <si>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</si>
  <si>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</si>
  <si>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</si>
  <si>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</si>
  <si>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</si>
  <si>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</si>
  <si>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</si>
  <si>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</si>
  <si>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</si>
  <si>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</si>
  <si>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</si>
  <si>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</si>
  <si>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</si>
  <si>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</si>
  <si>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</si>
  <si>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</si>
  <si>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</si>
  <si>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</si>
  <si>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</si>
  <si>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</si>
  <si>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</si>
  <si>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</si>
  <si>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</si>
  <si>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</si>
  <si>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</si>
  <si>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</si>
  <si>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</si>
  <si>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</si>
  <si>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</si>
  <si>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</si>
  <si>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</si>
  <si>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</si>
  <si>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</si>
  <si>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</si>
  <si>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</si>
  <si>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</si>
  <si>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</si>
  <si>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</si>
  <si>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</si>
  <si>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</si>
  <si>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</si>
  <si>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</si>
  <si>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</si>
  <si>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</si>
  <si>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</si>
  <si>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</si>
  <si>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</si>
  <si>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</si>
  <si>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</si>
  <si>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</si>
  <si>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</si>
  <si>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</si>
  <si>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</si>
  <si>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</si>
  <si>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</si>
  <si>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</si>
  <si>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</si>
  <si>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</si>
  <si>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</si>
  <si>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</si>
  <si>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</si>
  <si>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</si>
  <si>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</si>
  <si>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</si>
  <si>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</si>
  <si>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</si>
  <si>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</si>
  <si>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</si>
  <si>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</si>
  <si>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</si>
  <si>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</si>
  <si>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</si>
  <si>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</si>
  <si>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</si>
  <si>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</si>
  <si>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</si>
  <si>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</si>
  <si>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</si>
  <si>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</si>
  <si>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</si>
  <si>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</si>
  <si>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</si>
  <si>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</si>
  <si>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</si>
  <si>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</si>
  <si>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</si>
  <si>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</si>
  <si>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</si>
  <si>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</si>
  <si>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</si>
  <si>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</si>
  <si>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</si>
  <si>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</si>
  <si>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</si>
  <si>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</si>
  <si>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</si>
  <si>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</si>
  <si>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</si>
  <si>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</si>
  <si>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</si>
  <si>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</si>
  <si>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</si>
  <si>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</si>
  <si>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</si>
  <si>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</si>
  <si>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</si>
  <si>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</si>
  <si>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</si>
  <si>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</si>
  <si>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</si>
  <si>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</si>
  <si>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</si>
  <si>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</si>
  <si>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</si>
  <si>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</si>
  <si>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</si>
  <si>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</si>
  <si>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</si>
  <si>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</si>
  <si>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</si>
  <si>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</si>
  <si>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</si>
  <si>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</si>
  <si>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</si>
  <si>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</si>
  <si>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</si>
  <si>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</si>
  <si>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</si>
  <si>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</si>
  <si>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</si>
  <si>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</si>
  <si>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</si>
  <si>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</si>
  <si>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</si>
  <si>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</si>
  <si>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</si>
  <si>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</si>
  <si>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</si>
  <si>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</si>
  <si>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</si>
  <si>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</si>
  <si>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</si>
  <si>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</si>
  <si>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</si>
  <si>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</si>
  <si>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</si>
  <si>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</si>
  <si>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</si>
  <si>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</si>
  <si>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</si>
  <si>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</si>
  <si>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</si>
  <si>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</si>
  <si>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</si>
  <si>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</si>
  <si>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</si>
  <si>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</si>
  <si>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</si>
  <si>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</si>
  <si>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</si>
  <si>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</si>
  <si>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</si>
  <si>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</si>
  <si>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</si>
  <si>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</si>
  <si>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</si>
  <si>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</si>
  <si>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</si>
  <si>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</si>
  <si>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</si>
  <si>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</si>
  <si>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</si>
  <si>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</si>
  <si>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</si>
  <si>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</si>
  <si>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</si>
  <si>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</si>
  <si>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</si>
  <si>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</si>
  <si>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</si>
  <si>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</si>
  <si>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</si>
  <si>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</si>
  <si>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</si>
  <si>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</si>
  <si>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</si>
  <si>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</si>
  <si>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</si>
  <si>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</si>
  <si>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</si>
  <si>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</si>
  <si>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</si>
  <si>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</si>
  <si>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</si>
  <si>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</si>
  <si>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</si>
  <si>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</si>
  <si>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</si>
  <si>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</si>
  <si>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</si>
  <si>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</si>
  <si>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</si>
  <si>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</si>
  <si>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</si>
  <si>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</si>
  <si>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</si>
  <si>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</si>
  <si>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</si>
  <si>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</si>
  <si>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</si>
  <si>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</si>
  <si>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</si>
  <si>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</si>
  <si>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</si>
  <si>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</si>
  <si>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</si>
  <si>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</si>
  <si>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</si>
  <si>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</si>
  <si>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</si>
  <si>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</si>
  <si>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</si>
  <si>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</si>
  <si>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</si>
  <si>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</si>
  <si>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</si>
  <si>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</si>
  <si>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</si>
  <si>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</si>
  <si>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</si>
  <si>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</si>
  <si>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</si>
  <si>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</si>
  <si>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</si>
  <si>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</si>
  <si>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</si>
  <si>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</si>
  <si>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</si>
  <si>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</si>
  <si>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</si>
  <si>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</si>
  <si>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</si>
  <si>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</si>
  <si>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</si>
  <si>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</si>
  <si>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</si>
  <si>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</si>
  <si>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</si>
  <si>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</si>
  <si>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</si>
  <si>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</si>
  <si>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</si>
  <si>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</si>
  <si>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</si>
  <si>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</si>
  <si>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</si>
  <si>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</si>
  <si>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</si>
  <si>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</si>
  <si>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</si>
  <si>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</si>
  <si>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</si>
  <si>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</si>
  <si>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</si>
  <si>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</si>
  <si>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</si>
  <si>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</si>
  <si>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</si>
  <si>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</si>
  <si>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</si>
  <si>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</si>
  <si>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</si>
  <si>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</si>
  <si>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</si>
  <si>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</si>
  <si>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</si>
  <si>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</si>
  <si>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</si>
  <si>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</si>
  <si>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</si>
  <si>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</si>
  <si>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</si>
  <si>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</si>
  <si>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</si>
  <si>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</si>
  <si>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</si>
  <si>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</si>
  <si>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</si>
  <si>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</si>
  <si>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</si>
  <si>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</si>
  <si>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</si>
  <si>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</si>
  <si>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</si>
  <si>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</si>
  <si>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</si>
  <si>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</si>
  <si>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</si>
  <si>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</si>
  <si>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</si>
  <si>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</si>
  <si>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</si>
  <si>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</si>
  <si>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</si>
  <si>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</si>
  <si>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</si>
  <si>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</si>
  <si>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</si>
  <si>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</si>
  <si>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</si>
  <si>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</si>
  <si>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</si>
  <si>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</si>
  <si>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</si>
  <si>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</si>
  <si>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</si>
  <si>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</si>
  <si>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</si>
  <si>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</si>
  <si>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</si>
  <si>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</si>
  <si>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</si>
  <si>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</si>
  <si>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</si>
  <si>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</si>
  <si>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</si>
  <si>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</si>
  <si>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</si>
  <si>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</si>
  <si>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</si>
  <si>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</si>
  <si>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</si>
  <si>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</si>
  <si>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</si>
  <si>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</si>
  <si>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</si>
  <si>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</si>
  <si>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</si>
  <si>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</si>
  <si>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</si>
  <si>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</si>
  <si>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</si>
  <si>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</si>
  <si>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</si>
  <si>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</si>
  <si>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</si>
  <si>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</si>
  <si>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</si>
  <si>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</si>
  <si>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</si>
  <si>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</si>
  <si>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</si>
  <si>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</si>
  <si>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</si>
  <si>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</si>
  <si>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</si>
  <si>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</si>
  <si>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</si>
  <si>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</si>
  <si>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</si>
  <si>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</si>
  <si>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</si>
  <si>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</si>
  <si>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</si>
  <si>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</si>
  <si>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</si>
  <si>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</si>
  <si>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</si>
  <si>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</si>
  <si>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</si>
  <si>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</si>
  <si>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</si>
  <si>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</si>
  <si>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</si>
  <si>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</si>
  <si>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</si>
  <si>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</si>
  <si>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</si>
  <si>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</si>
  <si>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</si>
  <si>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</si>
  <si>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</si>
  <si>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</si>
  <si>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</si>
  <si>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</si>
  <si>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</si>
  <si>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</si>
  <si>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</si>
  <si>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</si>
  <si>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</si>
  <si>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</si>
  <si>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</si>
  <si>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</si>
  <si>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</si>
  <si>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</si>
  <si>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</si>
  <si>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</si>
  <si>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</si>
  <si>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</si>
  <si>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</si>
  <si>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</si>
  <si>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</si>
  <si>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</si>
  <si>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</si>
  <si>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</si>
  <si>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</si>
  <si>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</si>
  <si>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</si>
  <si>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</si>
  <si>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</si>
  <si>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</si>
  <si>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</si>
  <si>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</si>
  <si>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</si>
  <si>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</si>
  <si>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</si>
  <si>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</si>
  <si>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</si>
  <si>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</si>
  <si>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</si>
  <si>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</si>
  <si>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</si>
  <si>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</si>
  <si>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</si>
  <si>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</si>
  <si>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</si>
  <si>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</si>
  <si>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</si>
  <si>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</si>
  <si>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</si>
  <si>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</si>
  <si>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</si>
  <si>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</si>
  <si>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</si>
  <si>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</si>
  <si>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</si>
  <si>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</si>
  <si>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</si>
  <si>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</si>
  <si>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</si>
  <si>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</si>
  <si>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</si>
  <si>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</si>
  <si>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</si>
  <si>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</si>
  <si>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</si>
  <si>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</si>
  <si>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</si>
  <si>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</si>
  <si>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</si>
  <si>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</si>
  <si>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</si>
  <si>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</si>
  <si>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</si>
  <si>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</si>
  <si>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</si>
  <si>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</si>
  <si>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</si>
  <si>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</si>
  <si>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</si>
  <si>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</si>
  <si>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</si>
  <si>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</si>
  <si>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</si>
  <si>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</si>
  <si>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</si>
  <si>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</si>
  <si>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</si>
  <si>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</si>
  <si>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</si>
  <si>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</si>
  <si>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</si>
  <si>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</si>
  <si>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</si>
  <si>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</si>
  <si>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</si>
  <si>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</si>
  <si>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</si>
  <si>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</si>
  <si>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</si>
  <si>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</si>
  <si>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</si>
  <si>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</si>
  <si>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</si>
  <si>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</si>
  <si>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</si>
  <si>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</si>
  <si>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</si>
  <si>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</si>
  <si>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</si>
  <si>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</si>
  <si>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</si>
  <si>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</si>
  <si>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</si>
  <si>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</si>
  <si>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</si>
  <si>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</si>
  <si>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</si>
  <si>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</si>
  <si>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</si>
  <si>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</si>
  <si>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</si>
  <si>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</si>
  <si>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</si>
  <si>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</si>
  <si>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</si>
  <si>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</si>
  <si>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</si>
  <si>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</si>
  <si>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</si>
  <si>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</si>
  <si>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</si>
  <si>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</si>
  <si>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</si>
  <si>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</si>
  <si>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</si>
  <si>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</si>
  <si>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</si>
  <si>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</si>
  <si>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</si>
  <si>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</si>
  <si>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</si>
  <si>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</si>
  <si>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</si>
  <si>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</si>
  <si>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</si>
  <si>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</si>
  <si>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</si>
  <si>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</si>
  <si>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</si>
  <si>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</si>
  <si>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</si>
  <si>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</si>
  <si>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</si>
  <si>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</si>
  <si>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</si>
  <si>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</si>
  <si>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</si>
  <si>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</si>
  <si>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</si>
  <si>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</si>
  <si>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</si>
  <si>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</si>
  <si>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</si>
  <si>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</si>
  <si>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</si>
  <si>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</si>
  <si>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</si>
  <si>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</si>
  <si>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</si>
  <si>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</si>
  <si>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</si>
  <si>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</si>
  <si>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</si>
  <si>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</si>
  <si>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</si>
  <si>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</si>
  <si>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</si>
  <si>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</si>
  <si>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</si>
  <si>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</si>
  <si>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</si>
  <si>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</si>
  <si>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</si>
  <si>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</si>
  <si>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</si>
  <si>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</si>
  <si>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</si>
  <si>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</si>
  <si>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</si>
  <si>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</si>
  <si>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</si>
  <si>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</si>
  <si>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</si>
  <si>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</si>
  <si>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</si>
  <si>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</si>
  <si>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</si>
  <si>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</si>
  <si>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</si>
  <si>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</si>
  <si>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</si>
  <si>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</si>
  <si>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</si>
  <si>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</si>
  <si>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</si>
  <si>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</si>
  <si>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</si>
  <si>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</si>
  <si>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</si>
  <si>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</si>
  <si>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</si>
  <si>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</si>
  <si>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</si>
  <si>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</si>
  <si>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</si>
  <si>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</si>
  <si>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</si>
  <si>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</si>
  <si>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</si>
  <si>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</si>
  <si>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</si>
  <si>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</si>
  <si>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</si>
  <si>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</si>
  <si>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</si>
  <si>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</si>
  <si>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</si>
  <si>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</si>
  <si>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</si>
  <si>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</si>
  <si>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</si>
  <si>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</si>
  <si>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</si>
  <si>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</si>
  <si>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</si>
  <si>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</si>
  <si>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</si>
  <si>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</si>
  <si>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</si>
  <si>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</si>
  <si>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</si>
  <si>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</si>
  <si>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</si>
  <si>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</si>
  <si>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</si>
  <si>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</si>
  <si>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</si>
  <si>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</si>
  <si>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</si>
  <si>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</si>
  <si>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</si>
  <si>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</si>
  <si>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</si>
  <si>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</si>
  <si>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</si>
  <si>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</si>
  <si>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</si>
  <si>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</si>
  <si>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</si>
  <si>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</si>
  <si>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</si>
  <si>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</si>
  <si>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</si>
  <si>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</si>
  <si>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</si>
  <si>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</si>
  <si>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</si>
  <si>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</si>
  <si>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</si>
  <si>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</si>
  <si>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</si>
  <si>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</si>
  <si>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</si>
  <si>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</si>
  <si>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</si>
  <si>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</si>
  <si>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</si>
  <si>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</si>
  <si>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</si>
  <si>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</si>
  <si>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</si>
  <si>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</si>
  <si>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</si>
  <si>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</si>
  <si>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</si>
  <si>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</si>
  <si>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</si>
  <si>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</si>
  <si>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</si>
  <si>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</si>
  <si>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</si>
  <si>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</si>
  <si>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</si>
  <si>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</si>
  <si>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</si>
  <si>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</si>
  <si>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</si>
  <si>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</si>
  <si>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</si>
  <si>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</si>
  <si>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</si>
  <si>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</si>
  <si>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</si>
  <si>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</si>
  <si>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</si>
  <si>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</si>
  <si>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</si>
  <si>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</si>
  <si>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</si>
  <si>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</si>
  <si>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</si>
  <si>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</si>
  <si>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</si>
  <si>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</si>
  <si>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</si>
  <si>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</si>
  <si>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</si>
  <si>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</si>
  <si>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</si>
  <si>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</si>
  <si>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</si>
  <si>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</si>
  <si>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</si>
  <si>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</si>
  <si>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</si>
  <si>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</si>
  <si>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</si>
  <si>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</si>
  <si>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</si>
  <si>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</si>
  <si>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</si>
  <si>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</si>
  <si>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</si>
  <si>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</si>
  <si>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</si>
  <si>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</si>
  <si>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</si>
  <si>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</si>
  <si>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</si>
  <si>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</si>
  <si>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</si>
  <si>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</si>
  <si>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</si>
  <si>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</si>
  <si>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</si>
  <si>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</si>
  <si>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</si>
  <si>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</si>
  <si>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</si>
  <si>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</si>
  <si>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</si>
  <si>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</si>
  <si>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</si>
  <si>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</si>
  <si>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</si>
  <si>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</si>
  <si>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</si>
  <si>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</si>
  <si>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</si>
  <si>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</si>
  <si>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</si>
  <si>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</si>
  <si>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</si>
  <si>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</si>
  <si>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</si>
  <si>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</si>
  <si>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</si>
  <si>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</si>
  <si>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</si>
  <si>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</si>
  <si>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</si>
  <si>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</si>
  <si>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</si>
  <si>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</si>
  <si>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</si>
  <si>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</si>
  <si>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</si>
  <si>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</si>
  <si>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</si>
  <si>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</si>
  <si>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</si>
  <si>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</si>
  <si>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</si>
  <si>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</si>
  <si>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</si>
  <si>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</si>
  <si>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</si>
  <si>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</si>
  <si>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</si>
  <si>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</si>
  <si>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</si>
  <si>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</si>
  <si>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</si>
  <si>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</si>
  <si>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</si>
  <si>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</si>
  <si>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</si>
  <si>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</si>
  <si>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</si>
  <si>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</si>
  <si>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</si>
  <si>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</si>
  <si>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</si>
  <si>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</si>
  <si>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</si>
  <si>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</si>
  <si>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</si>
  <si>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</si>
  <si>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</si>
  <si>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</si>
  <si>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</si>
  <si>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</si>
  <si>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</si>
  <si>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</si>
  <si>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</si>
  <si>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</si>
  <si>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</si>
  <si>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</si>
  <si>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</si>
  <si>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</si>
  <si>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</si>
  <si>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</si>
  <si>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</si>
  <si>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</si>
  <si>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</si>
  <si>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</si>
  <si>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</si>
  <si>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</si>
  <si>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</si>
  <si>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</si>
  <si>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</si>
  <si>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</si>
  <si>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</si>
  <si>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</si>
  <si>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</si>
  <si>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</si>
  <si>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</si>
  <si>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</si>
  <si>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</si>
  <si>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</si>
  <si>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</si>
  <si>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</si>
  <si>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</si>
  <si>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</si>
  <si>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</si>
  <si>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</si>
  <si>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</si>
  <si>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</si>
  <si>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</si>
  <si>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</si>
  <si>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</si>
  <si>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</si>
  <si>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</si>
  <si>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</si>
  <si>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</si>
  <si>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</si>
  <si>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</si>
  <si>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</si>
  <si>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</si>
  <si>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</si>
  <si>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</si>
  <si>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</si>
  <si>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</si>
  <si>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</si>
  <si>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</si>
  <si>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</si>
  <si>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</si>
  <si>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</si>
  <si>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</si>
  <si>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</si>
  <si>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</si>
  <si>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</si>
  <si>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</si>
  <si>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</si>
  <si>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</si>
  <si>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</si>
  <si>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</si>
  <si>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</si>
  <si>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</si>
  <si>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</si>
  <si>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</si>
  <si>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</si>
  <si>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</si>
  <si>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</si>
  <si>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</si>
  <si>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</si>
  <si>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</si>
  <si>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</si>
  <si>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</si>
  <si>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</si>
  <si>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</si>
  <si>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</si>
  <si>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</si>
  <si>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</si>
  <si>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</si>
  <si>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</si>
  <si>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</si>
  <si>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</si>
  <si>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</si>
  <si>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</si>
  <si>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</si>
  <si>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</si>
  <si>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</si>
  <si>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</si>
  <si>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</si>
  <si>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</si>
  <si>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</si>
  <si>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</si>
  <si>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</si>
  <si>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</si>
  <si>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</si>
  <si>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</si>
  <si>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</si>
  <si>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</si>
  <si>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</si>
  <si>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</si>
  <si>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</si>
  <si>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</si>
  <si>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</si>
  <si>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</si>
  <si>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</si>
  <si>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</si>
  <si>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</si>
  <si>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</si>
  <si>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</si>
  <si>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</si>
  <si>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</si>
  <si>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</si>
  <si>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</si>
  <si>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</si>
  <si>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</si>
  <si>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</si>
  <si>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</si>
  <si>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</si>
  <si>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</si>
  <si>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</si>
  <si>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</si>
  <si>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</si>
  <si>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</si>
  <si>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</si>
  <si>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</si>
  <si>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</si>
  <si>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</si>
  <si>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</si>
  <si>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</si>
  <si>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</si>
  <si>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</si>
  <si>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</si>
  <si>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</si>
  <si>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</si>
  <si>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</si>
  <si>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</si>
  <si>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</si>
  <si>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</si>
  <si>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</si>
  <si>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</si>
  <si>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</si>
  <si>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</si>
  <si>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</si>
  <si>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</si>
  <si>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</si>
  <si>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</si>
  <si>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</si>
  <si>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</si>
  <si>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</si>
  <si>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</si>
  <si>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</si>
  <si>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</si>
  <si>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</si>
  <si>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</si>
  <si>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</si>
  <si>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</si>
  <si>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</si>
  <si>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</si>
  <si>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</si>
  <si>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</si>
  <si>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</si>
  <si>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</si>
  <si>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</si>
  <si>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</si>
  <si>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</si>
  <si>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</si>
  <si>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</si>
  <si>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</si>
  <si>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</si>
  <si>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</si>
  <si>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</si>
  <si>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</si>
  <si>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</si>
  <si>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</si>
  <si>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</si>
  <si>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</si>
  <si>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</si>
  <si>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</si>
  <si>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</si>
  <si>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</si>
  <si>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</si>
  <si>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</si>
  <si>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</si>
  <si>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</si>
  <si>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</si>
  <si>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</si>
  <si>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</si>
  <si>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</si>
  <si>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</si>
  <si>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</si>
  <si>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</si>
  <si>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</si>
  <si>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</si>
  <si>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</si>
  <si>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</si>
  <si>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</si>
  <si>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</si>
  <si>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</si>
  <si>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</si>
  <si>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</si>
  <si>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</si>
  <si>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</si>
  <si>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</si>
  <si>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</si>
  <si>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</si>
  <si>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</si>
  <si>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</si>
  <si>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</si>
  <si>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</si>
  <si>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</si>
  <si>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</si>
  <si>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</si>
  <si>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</si>
  <si>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</si>
  <si>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</si>
  <si>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</si>
  <si>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</si>
  <si>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</si>
  <si>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</si>
  <si>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</si>
  <si>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</si>
  <si>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</si>
  <si>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</si>
  <si>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</si>
  <si>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</si>
  <si>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</si>
  <si>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</si>
  <si>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</si>
  <si>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</si>
  <si>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</si>
  <si>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</si>
  <si>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</si>
  <si>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</si>
  <si>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</si>
  <si>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</si>
  <si>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</si>
  <si>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</si>
  <si>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</si>
  <si>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</si>
  <si>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</si>
  <si>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</si>
  <si>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</si>
  <si>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</si>
  <si>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</si>
  <si>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</si>
  <si>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</si>
  <si>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</si>
  <si>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</si>
  <si>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</si>
  <si>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</si>
  <si>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</si>
  <si>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</si>
  <si>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</si>
  <si>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</si>
  <si>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</si>
  <si>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</si>
  <si>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</si>
  <si>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</si>
  <si>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</si>
  <si>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</si>
  <si>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</si>
  <si>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</si>
  <si>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</si>
  <si>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</si>
  <si>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</si>
  <si>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</si>
  <si>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</si>
  <si>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</si>
  <si>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</si>
  <si>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</si>
  <si>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</si>
  <si>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</si>
  <si>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</si>
  <si>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</si>
  <si>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</si>
  <si>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</si>
  <si>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</si>
  <si>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</si>
  <si>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</si>
  <si>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</si>
  <si>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</si>
  <si>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</si>
  <si>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</si>
  <si>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</si>
  <si>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</si>
  <si>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</si>
  <si>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</si>
  <si>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</si>
  <si>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</si>
  <si>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</si>
  <si>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</si>
  <si>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</si>
  <si>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</si>
  <si>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</si>
  <si>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</si>
  <si>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</si>
  <si>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</si>
  <si>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</si>
  <si>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</si>
  <si>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</si>
  <si>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</si>
  <si>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</si>
  <si>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</si>
  <si>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</si>
  <si>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</si>
  <si>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</si>
  <si>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</si>
  <si>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</si>
  <si>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</si>
  <si>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</si>
  <si>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</si>
  <si>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</si>
  <si>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</si>
  <si>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</si>
  <si>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</si>
  <si>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</si>
  <si>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</si>
  <si>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</si>
  <si>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</si>
  <si>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</si>
  <si>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</si>
  <si>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</si>
  <si>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</si>
  <si>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</si>
  <si>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</si>
  <si>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</si>
  <si>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</si>
  <si>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</si>
  <si>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</si>
  <si>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</si>
  <si>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</si>
  <si>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</si>
  <si>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</si>
  <si>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</si>
  <si>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</si>
  <si>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</si>
  <si>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</si>
  <si>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</si>
  <si>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</si>
  <si>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</si>
  <si>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</si>
  <si>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</si>
  <si>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</si>
  <si>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</si>
  <si>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</si>
  <si>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</si>
  <si>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</si>
  <si>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</si>
  <si>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</si>
  <si>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</si>
  <si>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</si>
  <si>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</si>
  <si>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</si>
  <si>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</si>
  <si>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</si>
  <si>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</si>
  <si>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</si>
  <si>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</si>
  <si>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</si>
  <si>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</si>
  <si>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</si>
  <si>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</si>
  <si>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</si>
  <si>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</si>
  <si>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</si>
  <si>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</si>
  <si>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</si>
  <si>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</si>
  <si>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</si>
  <si>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</si>
  <si>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</si>
  <si>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</si>
  <si>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</si>
  <si>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</si>
  <si>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</si>
  <si>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</si>
  <si>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</si>
  <si>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</si>
  <si>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</si>
  <si>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</si>
  <si>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</si>
  <si>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</si>
  <si>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</si>
  <si>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</si>
  <si>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</si>
  <si>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</si>
  <si>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</si>
  <si>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</si>
  <si>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</si>
  <si>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</si>
  <si>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</si>
  <si>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</si>
  <si>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</si>
  <si>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</si>
  <si>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</si>
  <si>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</si>
  <si>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</si>
  <si>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</si>
  <si>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</si>
  <si>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</si>
  <si>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</si>
  <si>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</si>
  <si>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</si>
  <si>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</si>
  <si>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</si>
  <si>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</si>
  <si>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</si>
  <si>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</si>
  <si>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</si>
  <si>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</si>
  <si>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</si>
  <si>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</si>
  <si>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</si>
  <si>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</si>
  <si>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</si>
  <si>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</si>
  <si>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</si>
  <si>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</si>
  <si>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</si>
  <si>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</si>
  <si>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</si>
  <si>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</si>
  <si>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</si>
  <si>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</si>
  <si>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</si>
  <si>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</si>
  <si>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</si>
  <si>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</si>
  <si>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</si>
  <si>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</si>
  <si>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</si>
  <si>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</si>
  <si>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</si>
  <si>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</si>
  <si>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</si>
  <si>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</si>
  <si>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</si>
  <si>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</si>
  <si>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</si>
  <si>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</si>
  <si>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</si>
  <si>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</si>
  <si>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</si>
  <si>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</si>
  <si>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</si>
  <si>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</si>
  <si>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</si>
  <si>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</si>
  <si>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</si>
  <si>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</si>
  <si>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</si>
  <si>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</si>
  <si>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</si>
  <si>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</si>
  <si>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</si>
  <si>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</si>
  <si>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</si>
  <si>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</si>
  <si>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</si>
  <si>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</si>
  <si>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</si>
  <si>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</si>
  <si>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</si>
  <si>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</si>
  <si>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</si>
  <si>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</si>
  <si>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</si>
  <si>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</si>
  <si>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</si>
  <si>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</si>
  <si>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</si>
  <si>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</si>
  <si>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</si>
  <si>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</si>
  <si>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</si>
  <si>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</si>
  <si>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</si>
  <si>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</si>
  <si>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</si>
  <si>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</si>
  <si>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</si>
  <si>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</si>
  <si>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</si>
  <si>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</si>
  <si>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</si>
  <si>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</si>
  <si>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</si>
  <si>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</si>
  <si>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</si>
  <si>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</si>
  <si>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</si>
  <si>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</si>
  <si>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</si>
  <si>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</si>
  <si>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</si>
  <si>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</si>
  <si>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</si>
  <si>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</si>
  <si>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</si>
  <si>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</si>
  <si>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</si>
  <si>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</si>
  <si>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</si>
  <si>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</si>
  <si>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</si>
  <si>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</si>
  <si>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</si>
  <si>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</si>
  <si>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</si>
  <si>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</si>
  <si>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</si>
  <si>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</si>
  <si>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</si>
  <si>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</si>
  <si>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</si>
  <si>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</si>
  <si>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</si>
  <si>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</si>
  <si>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</si>
  <si>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</si>
  <si>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</si>
  <si>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</si>
  <si>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</si>
  <si>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</si>
  <si>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</si>
  <si>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</si>
  <si>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</si>
  <si>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</si>
  <si>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</si>
  <si>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</si>
  <si>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</si>
  <si>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</si>
  <si>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</si>
  <si>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</si>
  <si>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</si>
  <si>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</si>
  <si>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</si>
  <si>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</si>
  <si>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</si>
  <si>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</si>
  <si>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</si>
  <si>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</si>
  <si>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</si>
  <si>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</si>
  <si>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</si>
  <si>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</si>
  <si>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</si>
  <si>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</si>
  <si>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</si>
  <si>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</si>
  <si>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</si>
  <si>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</si>
  <si>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</si>
  <si>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</si>
  <si>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</si>
  <si>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</si>
  <si>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</si>
  <si>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</si>
  <si>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</si>
  <si>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</si>
  <si>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</si>
  <si>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</si>
  <si>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</si>
  <si>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</si>
  <si>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</si>
  <si>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</si>
  <si>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</si>
  <si>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</si>
  <si>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</si>
  <si>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</si>
  <si>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</si>
  <si>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</si>
  <si>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</si>
  <si>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</si>
  <si>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</si>
  <si>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</si>
  <si>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</si>
  <si>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</si>
  <si>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</si>
  <si>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</si>
  <si>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</si>
  <si>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</si>
  <si>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</si>
  <si>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</si>
  <si>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</si>
  <si>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</si>
  <si>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</si>
  <si>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</si>
  <si>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</si>
  <si>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</si>
  <si>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</si>
  <si>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</si>
  <si>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</si>
  <si>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</si>
  <si>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</si>
  <si>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</si>
  <si>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</si>
  <si>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</si>
  <si>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</si>
  <si>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</si>
  <si>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</si>
  <si>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</si>
  <si>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</si>
  <si>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</si>
  <si>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</si>
  <si>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</si>
  <si>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</si>
  <si>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</si>
  <si>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</si>
  <si>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</si>
  <si>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</si>
  <si>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</si>
  <si>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</si>
  <si>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</si>
  <si>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</si>
  <si>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</si>
  <si>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</si>
  <si>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</si>
  <si>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</si>
  <si>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</si>
  <si>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</si>
  <si>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</si>
  <si>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</si>
  <si>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</si>
  <si>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</si>
  <si>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</si>
  <si>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</si>
  <si>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</si>
  <si>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</si>
  <si>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</si>
  <si>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</si>
  <si>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</si>
  <si>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</si>
  <si>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</si>
  <si>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</si>
  <si>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</si>
  <si>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</si>
  <si>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</si>
  <si>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</si>
  <si>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</si>
  <si>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</si>
  <si>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</si>
  <si>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</si>
  <si>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</si>
  <si>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</si>
  <si>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</si>
  <si>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</si>
  <si>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</si>
  <si>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</si>
  <si>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</si>
  <si>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</si>
  <si>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</si>
  <si>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</si>
  <si>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</si>
  <si>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</si>
  <si>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</si>
  <si>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</si>
  <si>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</si>
  <si>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</si>
  <si>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</si>
  <si>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</si>
  <si>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</si>
  <si>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</si>
  <si>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</si>
  <si>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</si>
  <si>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</si>
  <si>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</si>
  <si>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</si>
  <si>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</si>
  <si>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</si>
  <si>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</si>
  <si>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</si>
  <si>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</si>
  <si>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</si>
  <si>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</si>
  <si>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</si>
  <si>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</si>
  <si>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</si>
  <si>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</si>
  <si>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</si>
  <si>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</si>
  <si>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</si>
  <si>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</si>
  <si>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</si>
  <si>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</si>
  <si>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</si>
  <si>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</si>
  <si>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</si>
  <si>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</si>
  <si>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</si>
  <si>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</si>
  <si>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</si>
  <si>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</si>
  <si>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</si>
  <si>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</si>
  <si>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</si>
  <si>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</si>
  <si>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</si>
  <si>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</si>
  <si>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</si>
  <si>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</si>
  <si>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</si>
  <si>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</si>
  <si>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</si>
  <si>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</si>
  <si>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</si>
  <si>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</si>
  <si>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</si>
  <si>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</si>
  <si>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</si>
  <si>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</si>
  <si>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</si>
  <si>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</si>
  <si>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</si>
  <si>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</si>
  <si>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</si>
  <si>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</si>
  <si>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</si>
  <si>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</si>
  <si>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</si>
  <si>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</si>
  <si>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</si>
  <si>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</si>
  <si>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</si>
  <si>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</si>
  <si>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</si>
  <si>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</si>
  <si>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</si>
  <si>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</si>
  <si>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</si>
  <si>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</si>
  <si>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</si>
  <si>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</si>
  <si>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</si>
  <si>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</si>
  <si>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</si>
  <si>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</si>
  <si>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</si>
  <si>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</si>
  <si>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</si>
  <si>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</si>
  <si>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</si>
  <si>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</si>
  <si>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</si>
  <si>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</si>
  <si>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</si>
  <si>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</si>
  <si>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</si>
  <si>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</si>
  <si>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</si>
  <si>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</si>
  <si>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</si>
  <si>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</si>
  <si>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</si>
  <si>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</si>
  <si>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</si>
  <si>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</si>
  <si>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</si>
  <si>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</si>
  <si>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</si>
  <si>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</si>
  <si>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</si>
  <si>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</si>
  <si>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</si>
  <si>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</si>
  <si>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</si>
  <si>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</si>
  <si>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</si>
  <si>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</si>
  <si>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</si>
  <si>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</si>
  <si>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</si>
  <si>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</si>
  <si>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</si>
  <si>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</si>
  <si>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</si>
  <si>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</si>
  <si>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</si>
  <si>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</si>
  <si>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</si>
  <si>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</si>
  <si>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</si>
  <si>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</si>
  <si>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</si>
  <si>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</si>
  <si>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</si>
  <si>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</si>
  <si>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</si>
  <si>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</si>
  <si>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</si>
  <si>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</si>
  <si>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</si>
  <si>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</si>
  <si>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</si>
  <si>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</si>
  <si>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</si>
  <si>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</si>
  <si>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</si>
  <si>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</si>
  <si>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</si>
  <si>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</si>
  <si>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</si>
  <si>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</si>
  <si>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</si>
  <si>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</si>
  <si>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</si>
  <si>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</si>
  <si>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</si>
  <si>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</si>
  <si>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</si>
  <si>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</si>
  <si>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</si>
  <si>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</si>
  <si>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</si>
  <si>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</si>
  <si>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</si>
  <si>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</si>
  <si>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</si>
  <si>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</si>
  <si>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</si>
  <si>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</si>
  <si>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</si>
  <si>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</si>
  <si>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</si>
  <si>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</si>
  <si>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</si>
  <si>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</si>
  <si>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</si>
  <si>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</si>
  <si>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</si>
  <si>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</si>
  <si>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</si>
  <si>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</si>
  <si>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</si>
  <si>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</si>
  <si>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</si>
  <si>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</si>
  <si>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</si>
  <si>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</si>
  <si>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</si>
  <si>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</si>
  <si>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</si>
  <si>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</si>
  <si>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</si>
  <si>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</si>
  <si>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</si>
  <si>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</si>
  <si>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</si>
  <si>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</si>
  <si>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</si>
  <si>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</si>
  <si>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</si>
  <si>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</si>
  <si>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</si>
  <si>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</si>
  <si>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</si>
  <si>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</si>
  <si>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</si>
  <si>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</si>
  <si>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</si>
  <si>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</si>
  <si>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</si>
  <si>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</si>
  <si>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</si>
  <si>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</si>
  <si>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</si>
  <si>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</si>
  <si>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</si>
  <si>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</si>
  <si>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</si>
  <si>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</si>
  <si>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</si>
  <si>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</si>
  <si>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</si>
  <si>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</si>
  <si>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</si>
  <si>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</si>
  <si>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</si>
  <si>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</si>
  <si>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</si>
  <si>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</si>
  <si>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</si>
  <si>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</si>
  <si>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</si>
  <si>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</si>
  <si>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</si>
  <si>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</si>
  <si>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</si>
  <si>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</si>
  <si>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</si>
  <si>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</si>
  <si>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</si>
  <si>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</si>
  <si>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</si>
  <si>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</si>
  <si>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</si>
  <si>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</si>
  <si>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</si>
  <si>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</si>
  <si>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</si>
  <si>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</si>
  <si>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</si>
  <si>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</si>
  <si>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</si>
  <si>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</si>
  <si>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</si>
  <si>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</si>
  <si>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</si>
  <si>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</si>
  <si>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</si>
  <si>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</si>
  <si>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</si>
  <si>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</si>
  <si>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</si>
  <si>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</si>
  <si>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</si>
  <si>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</si>
  <si>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</si>
  <si>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</si>
  <si>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</si>
  <si>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</si>
  <si>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</si>
  <si>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</si>
  <si>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</si>
  <si>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</si>
  <si>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</si>
  <si>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</si>
  <si>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</si>
  <si>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</si>
  <si>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</si>
  <si>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</si>
  <si>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</si>
  <si>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</si>
  <si>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</si>
  <si>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</si>
  <si>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</si>
  <si>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</si>
  <si>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</si>
  <si>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</si>
  <si>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</si>
  <si>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</si>
  <si>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</si>
  <si>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</si>
  <si>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</si>
  <si>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</si>
  <si>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</si>
  <si>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</si>
  <si>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</si>
  <si>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</si>
  <si>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</si>
  <si>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</si>
  <si>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</si>
  <si>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</si>
  <si>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</si>
  <si>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</si>
  <si>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</si>
  <si>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</si>
  <si>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</si>
  <si>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</si>
  <si>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</si>
  <si>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</si>
  <si>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</si>
  <si>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</si>
  <si>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</si>
  <si>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</si>
  <si>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</si>
  <si>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</si>
  <si>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</si>
  <si>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</si>
  <si>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</si>
  <si>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</si>
  <si>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</si>
  <si>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</si>
  <si>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</si>
  <si>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</si>
  <si>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</si>
  <si>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</si>
  <si>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</si>
  <si>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</si>
  <si>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</si>
  <si>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</si>
  <si>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</si>
  <si>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</si>
  <si>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</si>
  <si>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</si>
  <si>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</si>
  <si>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</si>
  <si>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</si>
  <si>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</si>
  <si>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</si>
  <si>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</si>
  <si>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</si>
  <si>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</si>
  <si>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</si>
  <si>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</si>
  <si>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</si>
  <si>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</si>
  <si>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</si>
  <si>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</si>
  <si>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</si>
  <si>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</si>
  <si>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</si>
  <si>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</si>
  <si>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</si>
  <si>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</si>
  <si>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</si>
  <si>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</si>
  <si>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</si>
  <si>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</si>
  <si>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</si>
  <si>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</si>
  <si>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</si>
  <si>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</si>
  <si>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</si>
  <si>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</si>
  <si>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</si>
  <si>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</si>
  <si>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</si>
  <si>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</si>
  <si>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</si>
  <si>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</si>
  <si>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</si>
  <si>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</si>
  <si>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</si>
  <si>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</si>
  <si>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</si>
  <si>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</si>
  <si>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</si>
  <si>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</si>
  <si>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</si>
  <si>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</si>
  <si>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</si>
  <si>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</si>
  <si>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</si>
  <si>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</si>
  <si>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</si>
  <si>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</si>
  <si>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</si>
  <si>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</si>
  <si>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</si>
  <si>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</si>
  <si>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</si>
  <si>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</si>
  <si>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</si>
  <si>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</si>
  <si>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</si>
  <si>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</si>
  <si>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</si>
  <si>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</si>
  <si>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</si>
  <si>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</si>
  <si>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</si>
  <si>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</si>
  <si>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</si>
  <si>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</si>
  <si>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</si>
  <si>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</si>
  <si>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</si>
  <si>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</si>
  <si>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</si>
  <si>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</si>
  <si>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</si>
  <si>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</si>
  <si>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</si>
  <si>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</si>
  <si>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</si>
  <si>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</si>
  <si>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</si>
  <si>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</si>
  <si>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</si>
  <si>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</si>
  <si>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</si>
  <si>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</si>
  <si>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</si>
  <si>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</si>
  <si>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</si>
  <si>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</si>
  <si>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</si>
  <si>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</si>
  <si>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</si>
  <si>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</si>
  <si>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</si>
  <si>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</si>
  <si>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</si>
  <si>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</si>
  <si>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</si>
  <si>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</si>
  <si>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</si>
  <si>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</si>
  <si>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</si>
  <si>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</si>
  <si>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</si>
  <si>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</si>
  <si>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</si>
  <si>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</si>
  <si>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</si>
  <si>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</si>
  <si>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</si>
  <si>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</si>
  <si>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</si>
  <si>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</si>
  <si>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</si>
  <si>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</si>
  <si>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</si>
  <si>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</si>
  <si>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</si>
  <si>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</si>
  <si>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</si>
  <si>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</si>
  <si>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</si>
  <si>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</si>
  <si>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</si>
  <si>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</si>
  <si>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</si>
  <si>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</si>
  <si>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</si>
  <si>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</si>
  <si>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</si>
  <si>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</si>
  <si>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</si>
  <si>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</si>
  <si>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</si>
  <si>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</si>
  <si>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</si>
  <si>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</si>
  <si>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</si>
  <si>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</si>
  <si>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</si>
  <si>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</si>
  <si>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</si>
  <si>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</si>
  <si>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</si>
  <si>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</si>
  <si>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</si>
  <si>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</si>
  <si>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</si>
  <si>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</si>
  <si>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</si>
  <si>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</si>
  <si>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</si>
  <si>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</si>
  <si>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</si>
  <si>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</si>
  <si>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</si>
  <si>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</si>
  <si>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</si>
  <si>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</si>
  <si>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</si>
  <si>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</si>
  <si>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</si>
  <si>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</si>
  <si>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</si>
  <si>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</si>
  <si>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</si>
  <si>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</si>
  <si>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</si>
  <si>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</si>
  <si>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</si>
  <si>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</si>
  <si>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</si>
  <si>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</si>
  <si>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</si>
  <si>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</si>
  <si>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</si>
  <si>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</si>
  <si>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</si>
  <si>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</si>
  <si>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</si>
  <si>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</si>
  <si>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</si>
  <si>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</si>
  <si>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</si>
  <si>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</si>
  <si>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</si>
  <si>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</si>
  <si>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</si>
  <si>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</si>
  <si>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</si>
  <si>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</si>
  <si>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</si>
  <si>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</si>
  <si>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</si>
  <si>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</si>
  <si>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</si>
  <si>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</si>
  <si>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</si>
  <si>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</si>
  <si>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</si>
  <si>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</si>
  <si>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</si>
  <si>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</si>
  <si>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</si>
  <si>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</si>
  <si>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</si>
  <si>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</si>
  <si>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</si>
  <si>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</si>
  <si>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</si>
  <si>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</si>
  <si>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</si>
  <si>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</si>
  <si>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</si>
  <si>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</si>
  <si>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</si>
  <si>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</si>
  <si>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</si>
  <si>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</si>
  <si>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</si>
  <si>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</si>
  <si>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</si>
  <si>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</si>
  <si>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</si>
  <si>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</si>
  <si>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</si>
  <si>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</si>
  <si>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</si>
  <si>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</si>
  <si>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</si>
  <si>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</si>
  <si>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</si>
  <si>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</si>
  <si>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</si>
  <si>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</si>
  <si>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</si>
  <si>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</si>
  <si>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</si>
  <si>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</si>
  <si>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</si>
  <si>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</si>
  <si>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</si>
  <si>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</si>
  <si>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</si>
  <si>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</si>
  <si>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</si>
  <si>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</si>
  <si>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</si>
  <si>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</si>
  <si>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</si>
  <si>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</si>
  <si>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</si>
  <si>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</si>
  <si>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</si>
  <si>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</si>
  <si>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</si>
  <si>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</si>
  <si>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</si>
  <si>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</si>
  <si>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</si>
  <si>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</si>
  <si>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</si>
  <si>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</si>
  <si>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</si>
  <si>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</si>
  <si>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</si>
  <si>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</si>
  <si>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</si>
  <si>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</si>
  <si>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</si>
  <si>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</si>
  <si>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</si>
  <si>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</si>
  <si>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</si>
  <si>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</si>
  <si>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</si>
  <si>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</si>
  <si>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</si>
  <si>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</si>
  <si>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</si>
  <si>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</si>
  <si>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</si>
  <si>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</si>
  <si>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</si>
  <si>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</si>
  <si>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</si>
  <si>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</si>
  <si>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</si>
  <si>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</si>
  <si>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</si>
  <si>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</si>
  <si>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</si>
  <si>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</si>
  <si>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</si>
  <si>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</si>
  <si>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</si>
  <si>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</si>
  <si>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</si>
  <si>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</si>
  <si>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</si>
  <si>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</si>
  <si>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</si>
  <si>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</si>
  <si>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</si>
  <si>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</si>
  <si>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</si>
  <si>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</si>
  <si>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</si>
  <si>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</si>
  <si>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</si>
  <si>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</si>
  <si>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</si>
  <si>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</si>
  <si>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</si>
  <si>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</si>
  <si>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</si>
  <si>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</si>
  <si>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</si>
  <si>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</si>
  <si>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</si>
  <si>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</si>
  <si>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</si>
  <si>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</si>
  <si>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</si>
  <si>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</si>
  <si>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</si>
  <si>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</si>
  <si>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</si>
  <si>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</si>
  <si>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</si>
  <si>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</si>
  <si>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</si>
  <si>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</si>
  <si>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</si>
  <si>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</si>
  <si>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</si>
  <si>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</si>
  <si>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</si>
  <si>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</si>
  <si>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</si>
  <si>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</si>
  <si>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</si>
  <si>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</si>
  <si>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</si>
  <si>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</si>
  <si>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</si>
  <si>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</si>
  <si>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</si>
  <si>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</si>
  <si>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</si>
  <si>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</si>
  <si>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</si>
  <si>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</si>
  <si>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</si>
  <si>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</si>
  <si>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</si>
  <si>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</si>
  <si>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</si>
  <si>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</si>
  <si>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</si>
  <si>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</si>
  <si>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</si>
  <si>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</si>
  <si>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</si>
  <si>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</si>
  <si>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</si>
  <si>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</si>
  <si>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</si>
  <si>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</si>
  <si>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</si>
  <si>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</si>
  <si>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</si>
  <si>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</si>
  <si>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</si>
  <si>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</si>
  <si>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</si>
  <si>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</si>
  <si>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</si>
  <si>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</si>
  <si>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</si>
  <si>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</si>
  <si>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</si>
  <si>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</si>
  <si>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</si>
  <si>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</si>
  <si>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</si>
  <si>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</si>
  <si>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</si>
  <si>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</si>
  <si>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</si>
  <si>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</si>
  <si>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</si>
  <si>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</si>
  <si>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</si>
  <si>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</si>
  <si>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</si>
  <si>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</si>
  <si>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</si>
  <si>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</si>
  <si>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</si>
  <si>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</si>
  <si>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</si>
  <si>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</si>
  <si>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</si>
  <si>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</si>
  <si>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</si>
  <si>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</si>
  <si>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</si>
  <si>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</si>
  <si>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</si>
  <si>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</si>
  <si>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</si>
  <si>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</si>
  <si>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</si>
  <si>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</si>
  <si>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</si>
  <si>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</si>
  <si>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</si>
  <si>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</si>
  <si>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</si>
  <si>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</si>
  <si>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</si>
  <si>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</si>
  <si>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</si>
  <si>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</si>
  <si>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</si>
  <si>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</si>
  <si>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</si>
  <si>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</si>
  <si>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</si>
  <si>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</si>
  <si>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</si>
  <si>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</si>
  <si>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</si>
  <si>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</si>
  <si>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</si>
  <si>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</si>
  <si>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</si>
  <si>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</si>
  <si>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</si>
  <si>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</si>
  <si>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</si>
  <si>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</si>
  <si>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</si>
  <si>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</si>
  <si>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</si>
  <si>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</si>
  <si>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</si>
  <si>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</si>
  <si>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</si>
  <si>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</si>
  <si>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</si>
  <si>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</si>
  <si>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</si>
  <si>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</si>
  <si>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</si>
  <si>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</si>
  <si>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</si>
  <si>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</si>
  <si>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</si>
  <si>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</si>
  <si>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</si>
  <si>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</si>
  <si>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</si>
  <si>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</si>
  <si>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</si>
  <si>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</si>
  <si>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</si>
  <si>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</si>
  <si>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</si>
  <si>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</si>
  <si>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</si>
  <si>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</si>
  <si>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</si>
  <si>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</si>
  <si>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</si>
  <si>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</si>
  <si>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</si>
  <si>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</si>
  <si>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</si>
  <si>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</si>
  <si>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</si>
  <si>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</si>
  <si>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</si>
  <si>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</si>
  <si>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</si>
  <si>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</si>
  <si>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</si>
  <si>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</si>
  <si>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</si>
  <si>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</si>
  <si>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</si>
  <si>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</si>
  <si>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</si>
  <si>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</si>
  <si>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</si>
  <si>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</si>
  <si>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</si>
  <si>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</si>
  <si>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</si>
  <si>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</si>
  <si>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</si>
  <si>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</si>
  <si>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</si>
  <si>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</si>
  <si>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</si>
  <si>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</si>
  <si>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</si>
  <si>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</si>
  <si>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</si>
  <si>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</si>
  <si>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</si>
  <si>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</si>
  <si>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</si>
  <si>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</si>
  <si>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</si>
  <si>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</si>
  <si>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</si>
  <si>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</si>
  <si>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</si>
  <si>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</si>
  <si>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</si>
  <si>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</si>
  <si>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</si>
  <si>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</si>
  <si>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</si>
  <si>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</si>
  <si>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</si>
  <si>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</si>
  <si>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</si>
  <si>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</si>
  <si>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</si>
  <si>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</si>
  <si>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</si>
  <si>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</si>
  <si>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</si>
  <si>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</si>
  <si>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</si>
  <si>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</si>
  <si>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</si>
  <si>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</si>
  <si>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</si>
  <si>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</si>
  <si>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</si>
  <si>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</si>
  <si>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</si>
  <si>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</si>
  <si>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</si>
  <si>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</si>
  <si>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</si>
  <si>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</si>
  <si>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</si>
  <si>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</si>
  <si>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</si>
  <si>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</si>
  <si>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</si>
  <si>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</si>
  <si>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</si>
  <si>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</si>
  <si>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</si>
  <si>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</si>
  <si>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</si>
  <si>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</si>
  <si>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</si>
  <si>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</si>
  <si>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</si>
  <si>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</si>
  <si>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</si>
  <si>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</si>
  <si>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</si>
  <si>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</si>
  <si>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</si>
  <si>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</si>
  <si>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</si>
  <si>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</si>
  <si>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</si>
  <si>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</si>
  <si>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</si>
  <si>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</si>
  <si>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</si>
  <si>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</si>
  <si>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</si>
  <si>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</si>
  <si>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</si>
  <si>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</si>
  <si>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</si>
  <si>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</si>
  <si>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</si>
  <si>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</si>
  <si>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</si>
  <si>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</si>
  <si>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</si>
  <si>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</si>
  <si>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</si>
  <si>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</si>
  <si>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</si>
  <si>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</si>
  <si>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</si>
  <si>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</si>
  <si>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</si>
  <si>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</si>
  <si>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</si>
  <si>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</si>
  <si>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</si>
  <si>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</si>
  <si>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</si>
  <si>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</si>
  <si>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</si>
  <si>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</si>
  <si>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</si>
  <si>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</si>
  <si>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</si>
  <si>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</si>
  <si>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</si>
  <si>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</si>
  <si>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</si>
  <si>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</si>
  <si>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</si>
  <si>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</si>
  <si>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</si>
  <si>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</si>
  <si>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</si>
  <si>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</si>
  <si>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</si>
  <si>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</si>
  <si>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</si>
  <si>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</si>
  <si>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</si>
  <si>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</si>
  <si>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</si>
  <si>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</si>
  <si>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</si>
  <si>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</si>
  <si>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</si>
  <si>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</si>
  <si>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</si>
  <si>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</si>
  <si>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</si>
  <si>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</si>
  <si>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</si>
  <si>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</si>
  <si>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</si>
  <si>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</si>
  <si>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</si>
  <si>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</si>
  <si>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</si>
  <si>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</si>
  <si>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</si>
  <si>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</si>
  <si>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</si>
  <si>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</si>
  <si>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</si>
  <si>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</si>
  <si>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</si>
  <si>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</si>
  <si>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</si>
  <si>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</si>
  <si>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</si>
  <si>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</si>
  <si>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</si>
  <si>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</si>
  <si>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</si>
  <si>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</si>
  <si>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</si>
  <si>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</si>
  <si>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</si>
  <si>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</si>
  <si>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</si>
  <si>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</si>
  <si>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</si>
  <si>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</si>
  <si>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</si>
  <si>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</si>
  <si>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</si>
  <si>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</si>
  <si>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</si>
  <si>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</si>
  <si>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</si>
  <si>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</si>
  <si>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</si>
  <si>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</si>
  <si>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</si>
  <si>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</si>
  <si>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</si>
  <si>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</si>
  <si>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</si>
  <si>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</si>
  <si>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</si>
  <si>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</si>
  <si>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</si>
  <si>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</si>
  <si>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</si>
  <si>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</si>
  <si>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</si>
  <si>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</si>
  <si>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</si>
  <si>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</si>
  <si>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</si>
  <si>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</si>
  <si>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</si>
  <si>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</si>
  <si>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</si>
  <si>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</si>
  <si>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</si>
  <si>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</si>
  <si>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</si>
  <si>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</si>
  <si>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</si>
  <si>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</si>
  <si>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</si>
  <si>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</si>
  <si>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</si>
  <si>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</si>
  <si>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</si>
  <si>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</si>
  <si>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</si>
  <si>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</si>
  <si>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</si>
  <si>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</si>
  <si>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</si>
  <si>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</si>
  <si>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</si>
  <si>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</si>
  <si>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</si>
  <si>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</si>
  <si>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</si>
  <si>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</si>
  <si>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</si>
  <si>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</si>
  <si>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</si>
  <si>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</si>
  <si>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</si>
  <si>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</si>
  <si>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</si>
  <si>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</si>
  <si>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</si>
  <si>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</si>
  <si>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</si>
  <si>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</si>
  <si>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</si>
  <si>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</si>
  <si>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</si>
  <si>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</si>
  <si>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</si>
  <si>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</si>
  <si>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</si>
  <si>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</si>
  <si>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</si>
  <si>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</si>
  <si>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</si>
  <si>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</si>
  <si>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</si>
  <si>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</si>
  <si>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</si>
  <si>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</si>
  <si>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</si>
  <si>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</si>
  <si>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</si>
  <si>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</si>
  <si>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</si>
  <si>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</si>
  <si>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</si>
  <si>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</si>
  <si>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</si>
  <si>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</si>
  <si>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</si>
  <si>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</si>
  <si>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</si>
  <si>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</si>
  <si>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</si>
  <si>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</si>
  <si>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</si>
  <si>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</si>
  <si>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</si>
  <si>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</si>
  <si>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</si>
  <si>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</si>
  <si>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</si>
  <si>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</si>
  <si>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</si>
  <si>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</si>
  <si>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</si>
  <si>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</si>
  <si>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</si>
  <si>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</si>
  <si>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</si>
  <si>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</si>
  <si>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</si>
  <si>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</si>
  <si>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</si>
  <si>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</si>
  <si>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</si>
  <si>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</si>
  <si>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</si>
  <si>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</si>
  <si>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</si>
  <si>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</si>
  <si>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</si>
  <si>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</si>
  <si>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</si>
  <si>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</si>
  <si>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</si>
  <si>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</si>
  <si>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</si>
  <si>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</si>
  <si>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</si>
  <si>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</si>
  <si>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</si>
  <si>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</si>
  <si>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</si>
  <si>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</si>
  <si>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</si>
  <si>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</si>
  <si>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</si>
  <si>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</si>
  <si>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</si>
  <si>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</si>
  <si>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</si>
  <si>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</si>
  <si>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</si>
  <si>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</si>
  <si>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</si>
  <si>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</si>
  <si>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</si>
  <si>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</si>
  <si>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</si>
  <si>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</si>
  <si>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</si>
  <si>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</si>
  <si>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</si>
  <si>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</si>
  <si>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</si>
  <si>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</si>
  <si>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</si>
  <si>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</si>
  <si>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</si>
  <si>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</si>
  <si>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</si>
  <si>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</si>
  <si>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</si>
  <si>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</si>
  <si>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</si>
  <si>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</si>
  <si>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</si>
  <si>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</si>
  <si>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</si>
  <si>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</si>
  <si>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</si>
  <si>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</si>
  <si>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</si>
  <si>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</si>
  <si>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</si>
  <si>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</si>
  <si>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</si>
  <si>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</si>
  <si>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</si>
  <si>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</si>
  <si>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</si>
  <si>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</si>
  <si>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</si>
  <si>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</si>
  <si>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</si>
  <si>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</si>
  <si>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</si>
  <si>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</si>
  <si>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</si>
  <si>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</si>
  <si>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</si>
  <si>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</si>
  <si>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</si>
  <si>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</si>
  <si>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</si>
  <si>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</si>
  <si>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</si>
  <si>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</si>
  <si>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</si>
  <si>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</si>
  <si>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</si>
  <si>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</si>
  <si>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</si>
  <si>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</si>
  <si>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</si>
  <si>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</si>
  <si>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</si>
  <si>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</si>
  <si>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</si>
  <si>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</si>
  <si>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</si>
  <si>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</si>
  <si>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</si>
  <si>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</si>
  <si>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</si>
  <si>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</si>
  <si>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</si>
  <si>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</si>
  <si>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</si>
  <si>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</si>
  <si>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</si>
  <si>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</si>
  <si>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</si>
  <si>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</si>
  <si>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</si>
  <si>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</si>
  <si>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</si>
  <si>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</si>
  <si>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</si>
  <si>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</si>
  <si>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</si>
  <si>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</si>
  <si>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</si>
  <si>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</si>
  <si>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</si>
  <si>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</si>
  <si>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</si>
  <si>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</si>
  <si>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</si>
  <si>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</si>
  <si>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</si>
  <si>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</si>
  <si>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</si>
  <si>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</si>
  <si>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</si>
  <si>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</si>
  <si>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</si>
  <si>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</si>
  <si>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</si>
  <si>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</si>
  <si>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</si>
  <si>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</si>
  <si>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</si>
  <si>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</si>
  <si>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</si>
  <si>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</si>
  <si>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</si>
  <si>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</si>
  <si>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</si>
  <si>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</si>
  <si>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</si>
  <si>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</si>
  <si>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</si>
  <si>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</si>
  <si>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</si>
  <si>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</si>
  <si>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</si>
  <si>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</si>
  <si>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</si>
  <si>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</si>
  <si>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</si>
  <si>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</si>
  <si>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</si>
  <si>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</si>
  <si>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</si>
  <si>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</si>
  <si>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</si>
  <si>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</si>
  <si>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</si>
  <si>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</si>
  <si>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</si>
  <si>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</si>
  <si>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</si>
  <si>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</si>
  <si>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</si>
  <si>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</si>
  <si>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</si>
  <si>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</si>
  <si>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</si>
  <si>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</si>
  <si>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</si>
  <si>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</si>
  <si>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</si>
  <si>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</si>
  <si>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</si>
  <si>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</si>
  <si>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</si>
  <si>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</si>
  <si>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</si>
  <si>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</si>
  <si>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</si>
  <si>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</si>
  <si>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</si>
  <si>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</si>
  <si>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</si>
  <si>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</si>
  <si>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</si>
  <si>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</si>
  <si>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</si>
  <si>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</si>
  <si>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</si>
  <si>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</si>
  <si>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</si>
  <si>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</si>
  <si>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</si>
  <si>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</si>
  <si>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</si>
  <si>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</si>
  <si>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</si>
  <si>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</si>
  <si>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</si>
  <si>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</si>
  <si>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</si>
  <si>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</si>
  <si>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</si>
  <si>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</si>
  <si>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</si>
  <si>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</si>
  <si>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</si>
  <si>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</si>
  <si>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</si>
  <si>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</si>
  <si>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</si>
  <si>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</si>
  <si>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</si>
  <si>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</si>
  <si>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</si>
  <si>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</si>
  <si>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</si>
  <si>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</si>
  <si>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</si>
  <si>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</si>
  <si>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</si>
  <si>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</si>
  <si>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</si>
  <si>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</si>
  <si>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</si>
  <si>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</si>
  <si>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</si>
  <si>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</si>
  <si>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</si>
  <si>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</si>
  <si>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</si>
  <si>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</si>
  <si>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</si>
  <si>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</si>
  <si>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</si>
  <si>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</si>
  <si>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</si>
  <si>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</si>
  <si>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</si>
  <si>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</si>
  <si>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</si>
  <si>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</si>
  <si>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</si>
  <si>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</si>
  <si>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</si>
  <si>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</si>
  <si>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</si>
  <si>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</si>
  <si>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</si>
  <si>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</si>
  <si>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</si>
  <si>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</si>
  <si>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</si>
  <si>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</si>
  <si>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</si>
  <si>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</si>
  <si>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</si>
  <si>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</si>
  <si>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</si>
  <si>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</si>
  <si>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</si>
  <si>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</si>
  <si>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</si>
  <si>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</si>
  <si>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</si>
  <si>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</si>
  <si>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</si>
  <si>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</si>
  <si>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</si>
  <si>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</si>
  <si>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</si>
  <si>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</si>
  <si>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</si>
  <si>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</si>
  <si>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</si>
  <si>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</si>
  <si>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</si>
  <si>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</si>
  <si>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</si>
  <si>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</si>
  <si>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</si>
  <si>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</si>
  <si>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</si>
  <si>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</si>
  <si>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</si>
  <si>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</si>
  <si>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</si>
  <si>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</si>
  <si>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</si>
  <si>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</si>
  <si>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</si>
  <si>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</si>
  <si>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</si>
  <si>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</si>
  <si>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</si>
  <si>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</si>
  <si>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</si>
  <si>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</si>
  <si>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</si>
  <si>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</si>
  <si>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</si>
  <si>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</si>
  <si>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</si>
  <si>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</si>
  <si>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</si>
  <si>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</si>
  <si>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</si>
  <si>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</si>
  <si>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</si>
  <si>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</si>
  <si>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</si>
  <si>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</si>
  <si>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</si>
  <si>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</si>
  <si>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</si>
  <si>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</si>
  <si>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</si>
  <si>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</si>
  <si>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</si>
  <si>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</si>
  <si>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</si>
  <si>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</si>
  <si>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</si>
  <si>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</si>
  <si>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</si>
  <si>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</si>
  <si>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</si>
  <si>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</si>
  <si>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</si>
  <si>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</si>
  <si>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</si>
  <si>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</si>
  <si>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</si>
  <si>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</si>
  <si>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</si>
  <si>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</si>
  <si>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</si>
  <si>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</si>
  <si>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</si>
  <si>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</si>
  <si>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</si>
  <si>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</si>
  <si>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</si>
  <si>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</si>
  <si>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</si>
  <si>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</si>
  <si>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</si>
  <si>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</si>
  <si>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</si>
  <si>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</si>
  <si>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</si>
  <si>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</si>
  <si>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</si>
  <si>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</si>
  <si>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</si>
  <si>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</si>
  <si>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</si>
  <si>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</si>
  <si>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</si>
  <si>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</si>
  <si>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</si>
  <si>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</si>
  <si>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</si>
  <si>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</si>
  <si>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</si>
  <si>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</si>
  <si>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</si>
  <si>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</si>
  <si>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</si>
  <si>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</si>
  <si>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</si>
  <si>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</si>
  <si>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</si>
  <si>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</si>
  <si>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</si>
  <si>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</si>
  <si>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</si>
  <si>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</si>
  <si>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</si>
  <si>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</si>
  <si>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</si>
  <si>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</si>
  <si>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</si>
  <si>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</si>
  <si>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</si>
  <si>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</si>
  <si>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</si>
  <si>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</si>
  <si>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</si>
  <si>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</si>
  <si>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</si>
  <si>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</si>
  <si>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</si>
  <si>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</si>
  <si>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</si>
  <si>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</si>
  <si>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</si>
  <si>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</si>
  <si>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</si>
  <si>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</si>
  <si>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</si>
  <si>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</si>
  <si>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</si>
  <si>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</si>
  <si>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</si>
  <si>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</si>
  <si>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</si>
  <si>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</si>
  <si>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</si>
  <si>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</si>
  <si>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</si>
  <si>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</si>
  <si>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</si>
  <si>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</si>
  <si>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</si>
  <si>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</si>
  <si>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</si>
  <si>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</si>
  <si>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</si>
  <si>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</si>
  <si>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</si>
  <si>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</si>
  <si>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</si>
  <si>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</si>
  <si>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</si>
  <si>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</si>
  <si>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</si>
  <si>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</si>
  <si>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</si>
  <si>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</si>
  <si>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</si>
  <si>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</si>
  <si>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</si>
  <si>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</si>
  <si>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</si>
  <si>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</si>
  <si>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</si>
  <si>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</si>
  <si>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</si>
  <si>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</si>
  <si>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</si>
  <si>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</si>
  <si>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</si>
  <si>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</si>
  <si>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</si>
  <si>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</si>
  <si>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</si>
  <si>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</si>
  <si>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</si>
  <si>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</si>
  <si>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</si>
  <si>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</si>
  <si>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</si>
  <si>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</si>
  <si>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</si>
  <si>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</si>
  <si>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</si>
  <si>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</si>
  <si>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</si>
  <si>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</si>
  <si>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</si>
  <si>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</si>
  <si>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</si>
  <si>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</si>
  <si>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</si>
  <si>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</si>
  <si>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</si>
  <si>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</si>
  <si>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</si>
  <si>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</si>
  <si>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</si>
  <si>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</si>
  <si>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</si>
  <si>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</si>
  <si>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</si>
  <si>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</si>
  <si>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</si>
  <si>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</si>
  <si>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</si>
  <si>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</si>
  <si>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</si>
  <si>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</si>
  <si>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</si>
  <si>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</si>
  <si>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</si>
  <si>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</si>
  <si>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</si>
  <si>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</si>
  <si>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</si>
  <si>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</si>
  <si>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</si>
  <si>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</si>
  <si>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</si>
  <si>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</si>
  <si>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</si>
  <si>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</si>
  <si>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</si>
  <si>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</si>
  <si>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</si>
  <si>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</si>
  <si>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</si>
  <si>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</si>
  <si>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</si>
  <si>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</si>
  <si>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</si>
  <si>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</si>
  <si>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</si>
  <si>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</si>
  <si>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</si>
  <si>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</si>
  <si>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</si>
  <si>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</si>
  <si>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</si>
  <si>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</si>
  <si>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</si>
  <si>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</si>
  <si>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</si>
  <si>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</si>
  <si>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</si>
  <si>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</si>
  <si>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</si>
  <si>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</si>
  <si>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</si>
  <si>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</si>
  <si>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</si>
  <si>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</si>
  <si>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</si>
  <si>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</si>
  <si>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</si>
  <si>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</si>
  <si>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</si>
  <si>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</si>
  <si>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</si>
  <si>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</si>
  <si>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</si>
  <si>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</si>
  <si>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</si>
  <si>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</si>
  <si>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</si>
  <si>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</si>
  <si>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</si>
  <si>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</si>
  <si>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</si>
  <si>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</si>
  <si>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</si>
  <si>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</si>
  <si>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</si>
  <si>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</si>
  <si>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</si>
  <si>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</si>
  <si>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</si>
  <si>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</si>
  <si>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</si>
  <si>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</si>
  <si>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</si>
  <si>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</si>
  <si>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</si>
  <si>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</si>
  <si>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</si>
  <si>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</si>
  <si>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</si>
  <si>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</si>
  <si>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</si>
  <si>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</si>
  <si>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</si>
  <si>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</si>
  <si>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</si>
  <si>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</si>
  <si>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</si>
  <si>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</si>
  <si>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</si>
  <si>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</si>
  <si>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</si>
  <si>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</si>
  <si>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</si>
  <si>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</si>
  <si>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</si>
  <si>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</si>
  <si>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</si>
  <si>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</si>
  <si>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</si>
  <si>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</si>
  <si>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</si>
  <si>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</si>
  <si>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</si>
  <si>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</si>
  <si>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</si>
  <si>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</si>
  <si>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</si>
  <si>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</si>
  <si>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</si>
  <si>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</si>
  <si>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</si>
  <si>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</si>
  <si>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</si>
  <si>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</si>
  <si>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</si>
  <si>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</si>
  <si>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</si>
  <si>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</si>
  <si>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</si>
  <si>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</si>
  <si>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</si>
  <si>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</si>
  <si>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</si>
  <si>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</si>
  <si>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</si>
  <si>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</si>
  <si>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</si>
  <si>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</si>
  <si>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</si>
  <si>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</si>
  <si>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</si>
  <si>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</si>
  <si>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</si>
  <si>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</si>
  <si>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</si>
  <si>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</si>
  <si>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</si>
  <si>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</si>
  <si>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</si>
  <si>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</si>
  <si>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</si>
  <si>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</si>
  <si>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</si>
  <si>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</si>
  <si>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</si>
  <si>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</si>
  <si>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</si>
  <si>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</si>
  <si>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</si>
  <si>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</si>
  <si>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</si>
  <si>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</si>
  <si>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</si>
  <si>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</si>
  <si>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</si>
  <si>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</si>
  <si>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</si>
  <si>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</si>
  <si>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</si>
  <si>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</si>
  <si>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</si>
  <si>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</si>
  <si>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</si>
  <si>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</si>
  <si>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</si>
  <si>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</si>
  <si>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</si>
  <si>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</si>
  <si>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</si>
  <si>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</si>
  <si>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</si>
  <si>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</si>
  <si>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</si>
  <si>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</si>
  <si>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</si>
  <si>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</si>
  <si>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</si>
  <si>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</si>
  <si>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</si>
  <si>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</si>
  <si>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</si>
  <si>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</si>
  <si>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</si>
  <si>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</si>
  <si>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</si>
  <si>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</si>
  <si>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</si>
  <si>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</si>
  <si>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</si>
  <si>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</si>
  <si>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</si>
  <si>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</si>
  <si>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</si>
  <si>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</si>
  <si>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</si>
  <si>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</si>
  <si>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</si>
  <si>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</si>
  <si>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</si>
  <si>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</si>
  <si>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</si>
  <si>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</si>
  <si>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</si>
  <si>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</si>
  <si>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</si>
  <si>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</si>
  <si>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</si>
  <si>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</si>
  <si>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</si>
  <si>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</si>
  <si>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</si>
  <si>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</si>
  <si>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</si>
  <si>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</si>
  <si>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</si>
  <si>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</si>
  <si>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</si>
  <si>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</si>
  <si>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</si>
  <si>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</si>
  <si>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</si>
  <si>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</si>
  <si>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</si>
  <si>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</si>
  <si>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</si>
  <si>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</si>
  <si>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</si>
  <si>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</si>
  <si>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</si>
  <si>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</si>
  <si>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</si>
  <si>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</si>
  <si>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</si>
  <si>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</si>
  <si>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</si>
  <si>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</si>
  <si>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</si>
  <si>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</si>
  <si>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</si>
  <si>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</si>
  <si>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</si>
  <si>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</si>
  <si>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</si>
  <si>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</si>
  <si>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</si>
  <si>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</si>
  <si>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</si>
  <si>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</si>
  <si>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</si>
  <si>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</si>
  <si>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</si>
  <si>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</si>
  <si>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</si>
  <si>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</si>
  <si>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</si>
  <si>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</si>
  <si>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</si>
  <si>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</si>
  <si>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</si>
  <si>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</si>
  <si>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</si>
  <si>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</si>
  <si>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</si>
  <si>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</si>
  <si>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</si>
  <si>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</si>
  <si>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</si>
  <si>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</si>
  <si>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</si>
  <si>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</si>
  <si>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</si>
  <si>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</si>
  <si>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</si>
  <si>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</si>
  <si>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</si>
  <si>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</si>
  <si>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</si>
  <si>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</si>
  <si>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</si>
  <si>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</si>
  <si>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</si>
  <si>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</si>
  <si>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</si>
  <si>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</si>
  <si>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</si>
  <si>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</si>
  <si>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</si>
  <si>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</si>
  <si>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</si>
  <si>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</si>
  <si>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</si>
  <si>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</si>
  <si>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</si>
  <si>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</si>
  <si>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</si>
  <si>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</si>
  <si>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</si>
  <si>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</si>
  <si>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</si>
  <si>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</si>
  <si>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</si>
  <si>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</si>
  <si>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</si>
  <si>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</si>
  <si>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</si>
  <si>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</si>
  <si>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</si>
  <si>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</si>
  <si>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</si>
  <si>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</si>
  <si>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</si>
  <si>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</si>
  <si>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</si>
  <si>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</si>
  <si>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</si>
  <si>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</si>
  <si>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</si>
  <si>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</si>
  <si>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</si>
  <si>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</si>
  <si>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</si>
  <si>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</si>
  <si>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</si>
  <si>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</si>
  <si>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</si>
  <si>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</si>
  <si>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</si>
  <si>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</si>
  <si>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</si>
  <si>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</si>
  <si>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</si>
  <si>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</si>
  <si>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</si>
  <si>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</si>
  <si>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</si>
  <si>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</si>
  <si>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</si>
  <si>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</si>
  <si>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</si>
  <si>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</si>
  <si>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</si>
  <si>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</si>
  <si>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</si>
  <si>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</si>
  <si>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</si>
  <si>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</si>
  <si>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</si>
  <si>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</si>
  <si>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</si>
  <si>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</si>
  <si>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</si>
  <si>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</si>
  <si>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</si>
  <si>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</si>
  <si>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</si>
  <si>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</si>
  <si>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</si>
  <si>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</si>
  <si>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</si>
  <si>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</si>
  <si>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</si>
  <si>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</si>
  <si>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</si>
  <si>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</si>
  <si>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</si>
  <si>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</si>
  <si>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</si>
  <si>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</si>
  <si>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</si>
  <si>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</si>
  <si>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</si>
  <si>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</si>
  <si>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</si>
  <si>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</si>
  <si>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</si>
  <si>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</si>
  <si>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</si>
  <si>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</si>
  <si>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</si>
  <si>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</si>
  <si>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</si>
  <si>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</si>
  <si>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</si>
  <si>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</si>
  <si>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</si>
  <si>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</si>
  <si>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</si>
  <si>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</si>
  <si>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</si>
  <si>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</si>
  <si>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</si>
  <si>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</si>
  <si>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</si>
  <si>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</si>
  <si>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</si>
  <si>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</si>
  <si>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</si>
  <si>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</si>
  <si>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</si>
  <si>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</si>
  <si>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</si>
  <si>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</si>
  <si>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</si>
  <si>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</si>
  <si>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</si>
  <si>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</si>
  <si>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</si>
  <si>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</si>
  <si>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</si>
  <si>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</si>
  <si>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</si>
  <si>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</si>
  <si>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</si>
  <si>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</si>
  <si>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</si>
  <si>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</si>
  <si>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</si>
  <si>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</si>
  <si>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</si>
  <si>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</si>
  <si>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</si>
  <si>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</si>
  <si>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</si>
  <si>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</si>
  <si>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</si>
  <si>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</si>
  <si>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</si>
  <si>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</si>
  <si>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</si>
  <si>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</si>
  <si>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</si>
  <si>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</si>
  <si>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</si>
  <si>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</si>
  <si>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</si>
  <si>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</si>
  <si>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</si>
  <si>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</si>
  <si>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</si>
  <si>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</si>
  <si>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</si>
  <si>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</si>
  <si>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</si>
  <si>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</si>
  <si>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</si>
  <si>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</si>
  <si>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</si>
  <si>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</si>
  <si>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</si>
  <si>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</si>
  <si>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</si>
  <si>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</si>
  <si>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</si>
  <si>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</si>
  <si>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</si>
  <si>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</si>
  <si>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</si>
  <si>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</si>
  <si>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</si>
  <si>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</si>
  <si>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</si>
  <si>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</si>
  <si>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</si>
  <si>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</si>
  <si>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</si>
  <si>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</si>
  <si>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</si>
  <si>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</si>
  <si>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</si>
  <si>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</si>
  <si>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</si>
  <si>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</si>
  <si>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</si>
  <si>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</si>
  <si>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</si>
  <si>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</si>
  <si>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</si>
  <si>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</si>
  <si>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</si>
  <si>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</si>
  <si>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</si>
  <si>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</si>
  <si>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</si>
  <si>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</si>
  <si>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</si>
  <si>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</si>
  <si>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</si>
  <si>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</si>
  <si>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</si>
  <si>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</si>
  <si>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</si>
  <si>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</si>
  <si>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</si>
  <si>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</si>
  <si>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</si>
  <si>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</si>
  <si>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</si>
  <si>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</si>
  <si>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</si>
  <si>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</si>
  <si>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</si>
  <si>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</si>
  <si>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</si>
  <si>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</si>
  <si>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</si>
  <si>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</si>
  <si>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</si>
  <si>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</si>
  <si>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</si>
  <si>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</si>
  <si>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</si>
  <si>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</si>
  <si>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</si>
  <si>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</si>
  <si>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</si>
  <si>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</si>
  <si>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</si>
  <si>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</si>
  <si>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</si>
  <si>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</si>
  <si>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</si>
  <si>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</si>
  <si>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</si>
  <si>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</si>
  <si>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</si>
  <si>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</si>
  <si>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</si>
  <si>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</si>
  <si>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</si>
  <si>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</si>
  <si>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</si>
  <si>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</si>
  <si>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</si>
  <si>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</si>
  <si>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</si>
  <si>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</si>
  <si>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</si>
  <si>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</si>
  <si>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</si>
  <si>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</si>
  <si>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</si>
  <si>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</si>
  <si>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</si>
  <si>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</si>
  <si>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</si>
  <si>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</si>
  <si>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</si>
  <si>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</si>
  <si>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</si>
  <si>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</si>
  <si>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</si>
  <si>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</si>
  <si>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</si>
  <si>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</si>
  <si>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</si>
  <si>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</si>
  <si>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</si>
  <si>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</si>
  <si>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</si>
  <si>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</si>
  <si>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</si>
  <si>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</si>
  <si>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</si>
  <si>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</si>
  <si>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</si>
  <si>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</si>
  <si>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</si>
  <si>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</si>
  <si>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</si>
  <si>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</si>
  <si>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</si>
  <si>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</si>
  <si>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</si>
  <si>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</si>
  <si>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</si>
  <si>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</si>
  <si>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</si>
  <si>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</si>
  <si>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</si>
  <si>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</si>
  <si>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</si>
  <si>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</si>
  <si>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</si>
  <si>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</si>
  <si>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</si>
  <si>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</si>
  <si>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</si>
  <si>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</si>
  <si>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</si>
  <si>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</si>
  <si>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</si>
  <si>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</si>
  <si>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</si>
  <si>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</si>
  <si>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</si>
  <si>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</si>
  <si>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</si>
  <si>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</si>
  <si>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</si>
  <si>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</si>
  <si>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</si>
  <si>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</si>
  <si>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</si>
  <si>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</si>
  <si>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</si>
  <si>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</si>
  <si>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</si>
  <si>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</si>
  <si>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</si>
  <si>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</si>
  <si>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</si>
  <si>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</si>
  <si>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</si>
  <si>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</si>
  <si>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</si>
  <si>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</si>
  <si>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</si>
  <si>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</si>
  <si>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</si>
  <si>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</si>
  <si>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</si>
  <si>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</si>
  <si>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</si>
  <si>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</si>
  <si>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</si>
  <si>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</si>
  <si>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</si>
  <si>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</si>
  <si>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</si>
  <si>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</si>
  <si>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</si>
  <si>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</si>
  <si>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</si>
  <si>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</si>
  <si>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</si>
  <si>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</si>
  <si>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</si>
  <si>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</si>
  <si>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</si>
  <si>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</si>
  <si>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</si>
  <si>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</si>
  <si>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</si>
  <si>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</si>
  <si>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</si>
  <si>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</si>
  <si>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</si>
  <si>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</si>
  <si>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</si>
  <si>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</si>
  <si>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</si>
  <si>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</si>
  <si>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</si>
  <si>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</si>
  <si>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</si>
  <si>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</si>
  <si>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</si>
  <si>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</si>
  <si>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</si>
  <si>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</si>
  <si>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</si>
  <si>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</si>
  <si>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</si>
  <si>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</si>
  <si>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</si>
  <si>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</si>
  <si>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</si>
  <si>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</si>
  <si>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</si>
  <si>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</si>
  <si>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</si>
  <si>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</si>
  <si>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</si>
  <si>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</si>
  <si>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</si>
  <si>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</si>
  <si>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</si>
  <si>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</si>
  <si>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</si>
  <si>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</si>
  <si>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</si>
  <si>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</si>
  <si>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</si>
  <si>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</si>
  <si>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</si>
  <si>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</si>
  <si>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</si>
  <si>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</si>
  <si>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</si>
  <si>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</si>
  <si>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</si>
  <si>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</si>
  <si>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</si>
  <si>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</si>
  <si>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</si>
  <si>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</si>
  <si>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</si>
  <si>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</si>
  <si>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</si>
  <si>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</si>
  <si>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</si>
  <si>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</si>
  <si>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</si>
  <si>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</si>
  <si>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</si>
  <si>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</si>
  <si>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</si>
  <si>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</si>
  <si>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</si>
  <si>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</si>
  <si>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</si>
  <si>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</si>
  <si>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</si>
  <si>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</si>
  <si>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</si>
  <si>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</si>
  <si>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</si>
  <si>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</si>
  <si>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</si>
  <si>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</si>
  <si>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</si>
  <si>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</si>
  <si>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</si>
  <si>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</si>
  <si>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</si>
  <si>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</si>
  <si>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</si>
  <si>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</si>
  <si>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</si>
  <si>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</si>
  <si>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</si>
  <si>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</si>
  <si>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</si>
  <si>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</si>
  <si>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</si>
  <si>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</si>
  <si>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</si>
  <si>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</si>
  <si>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</si>
  <si>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</si>
  <si>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</si>
  <si>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</si>
  <si>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</si>
  <si>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</si>
  <si>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</si>
  <si>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</si>
  <si>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</si>
  <si>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</si>
  <si>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</si>
  <si>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</si>
  <si>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</si>
  <si>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</si>
  <si>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</si>
  <si>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</si>
  <si>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</si>
  <si>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</si>
  <si>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</si>
  <si>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</si>
  <si>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</si>
  <si>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</si>
  <si>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</si>
  <si>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</si>
  <si>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</si>
  <si>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</si>
  <si>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</si>
  <si>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</si>
  <si>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</si>
  <si>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</si>
  <si>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</si>
  <si>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</si>
  <si>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</si>
  <si>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</si>
  <si>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</si>
  <si>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</si>
  <si>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</si>
  <si>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</si>
  <si>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</si>
  <si>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</si>
  <si>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</si>
  <si>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</si>
  <si>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</si>
  <si>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</si>
  <si>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</si>
  <si>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</si>
  <si>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</si>
  <si>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</si>
  <si>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</si>
  <si>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</si>
  <si>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</si>
  <si>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</si>
  <si>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</si>
  <si>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</si>
  <si>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</si>
  <si>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</si>
  <si>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</si>
  <si>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</si>
  <si>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</si>
  <si>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</si>
  <si>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</si>
  <si>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</si>
  <si>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</si>
  <si>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</si>
  <si>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</si>
  <si>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</si>
  <si>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</si>
  <si>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</si>
  <si>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</si>
  <si>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</si>
  <si>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</si>
  <si>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</si>
  <si>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</si>
  <si>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</si>
  <si>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</si>
  <si>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</si>
  <si>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</si>
  <si>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</si>
  <si>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</si>
  <si>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</si>
  <si>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</si>
  <si>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</si>
  <si>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</si>
  <si>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</si>
  <si>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</si>
  <si>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</si>
  <si>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</si>
  <si>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</si>
  <si>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</si>
  <si>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</si>
  <si>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</si>
  <si>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</si>
  <si>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</si>
  <si>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</si>
  <si>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</si>
  <si>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</si>
  <si>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</si>
  <si>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</si>
  <si>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</si>
  <si>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</si>
  <si>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</si>
  <si>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</si>
  <si>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</si>
  <si>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</si>
  <si>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</si>
  <si>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</si>
  <si>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</si>
  <si>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</si>
  <si>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</si>
  <si>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</si>
  <si>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</si>
  <si>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</si>
  <si>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</si>
  <si>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</si>
  <si>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</si>
  <si>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</si>
  <si>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</si>
  <si>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</si>
  <si>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</si>
  <si>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</si>
  <si>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</si>
  <si>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</si>
  <si>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</si>
  <si>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</si>
  <si>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</si>
  <si>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</si>
  <si>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</si>
  <si>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</si>
  <si>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</si>
  <si>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</si>
  <si>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</si>
  <si>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</si>
  <si>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</si>
  <si>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</si>
  <si>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</si>
  <si>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</si>
  <si>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</si>
  <si>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</si>
  <si>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</si>
  <si>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</si>
  <si>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</si>
  <si>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</si>
  <si>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</si>
  <si>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</si>
  <si>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</si>
  <si>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</si>
  <si>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</si>
  <si>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</si>
  <si>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</si>
  <si>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</si>
  <si>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</si>
  <si>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</si>
  <si>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</si>
  <si>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</si>
  <si>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</si>
  <si>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</si>
  <si>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</si>
  <si>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</si>
  <si>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</si>
  <si>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</si>
  <si>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</si>
  <si>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</si>
  <si>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</si>
  <si>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</si>
  <si>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</si>
  <si>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</si>
  <si>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</si>
  <si>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</si>
  <si>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</si>
  <si>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</si>
  <si>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</si>
  <si>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</si>
  <si>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</si>
  <si>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</si>
  <si>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</si>
  <si>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</si>
  <si>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</si>
  <si>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</si>
  <si>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</si>
  <si>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</si>
  <si>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</si>
  <si>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</si>
  <si>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</si>
  <si>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</si>
  <si>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</si>
  <si>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</si>
  <si>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</si>
  <si>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</si>
  <si>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</si>
  <si>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</si>
  <si>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</si>
  <si>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</si>
  <si>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</si>
  <si>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</si>
  <si>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</si>
  <si>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</si>
  <si>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</si>
  <si>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</si>
  <si>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</si>
  <si>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</si>
  <si>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</si>
  <si>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</si>
  <si>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</si>
  <si>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</si>
  <si>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</si>
  <si>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</si>
  <si>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</si>
  <si>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</si>
  <si>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</si>
  <si>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</si>
  <si>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</si>
  <si>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</si>
  <si>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</si>
  <si>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</si>
  <si>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</si>
  <si>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</si>
  <si>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</si>
  <si>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</si>
  <si>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</si>
  <si>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</si>
  <si>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</si>
  <si>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</si>
  <si>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</si>
  <si>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</si>
  <si>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</si>
  <si>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</si>
  <si>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</si>
  <si>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</si>
  <si>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</si>
  <si>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</si>
  <si>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</si>
  <si>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</si>
  <si>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</si>
  <si>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</si>
  <si>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</si>
  <si>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</si>
  <si>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</si>
  <si>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</si>
  <si>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</si>
  <si>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</si>
  <si>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</si>
  <si>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</si>
  <si>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</si>
  <si>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</si>
  <si>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</si>
  <si>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</si>
  <si>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</si>
  <si>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</si>
  <si>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</si>
  <si>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</si>
  <si>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</si>
  <si>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</si>
  <si>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</si>
  <si>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</si>
  <si>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</si>
  <si>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</si>
  <si>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</si>
  <si>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</si>
  <si>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</si>
  <si>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</si>
  <si>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</si>
  <si>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</si>
  <si>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</si>
  <si>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</si>
  <si>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</si>
  <si>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</si>
  <si>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</si>
  <si>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</si>
  <si>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</si>
  <si>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</si>
  <si>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</si>
  <si>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</si>
  <si>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</si>
  <si>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</si>
  <si>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</si>
  <si>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</si>
  <si>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</si>
  <si>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</si>
  <si>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</si>
  <si>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</si>
  <si>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</si>
  <si>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</si>
  <si>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</si>
  <si>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</si>
  <si>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</si>
  <si>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</si>
  <si>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</si>
  <si>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</si>
  <si>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</si>
  <si>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</si>
  <si>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</si>
  <si>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</si>
  <si>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</si>
  <si>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</si>
  <si>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</si>
  <si>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</si>
  <si>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</si>
  <si>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</si>
  <si>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</si>
  <si>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</si>
  <si>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</si>
  <si>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</si>
  <si>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</si>
  <si>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</si>
  <si>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</si>
  <si>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</si>
  <si>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</si>
  <si>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</si>
  <si>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</si>
  <si>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</si>
  <si>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</si>
  <si>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</si>
  <si>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</si>
  <si>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</si>
  <si>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</si>
  <si>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</si>
  <si>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</si>
  <si>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</si>
  <si>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</si>
  <si>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</si>
  <si>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</si>
  <si>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</si>
  <si>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</si>
  <si>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</si>
  <si>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</si>
  <si>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</si>
  <si>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</si>
  <si>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</si>
  <si>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</si>
  <si>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</si>
  <si>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</si>
  <si>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</si>
  <si>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</si>
  <si>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</si>
  <si>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</si>
  <si>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</si>
  <si>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</si>
  <si>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</si>
  <si>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</si>
  <si>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</si>
  <si>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</si>
  <si>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</si>
  <si>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</si>
  <si>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</si>
  <si>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</si>
  <si>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</si>
  <si>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</si>
  <si>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</si>
  <si>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</si>
  <si>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</si>
  <si>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</si>
  <si>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</si>
  <si>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</si>
  <si>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</si>
  <si>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</si>
  <si>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</si>
  <si>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</si>
  <si>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</si>
  <si>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</si>
  <si>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</si>
  <si>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</si>
  <si>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</si>
  <si>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</si>
  <si>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</si>
  <si>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</si>
  <si>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</si>
  <si>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</si>
  <si>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</si>
  <si>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</si>
  <si>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</si>
  <si>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</si>
  <si>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</si>
  <si>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</si>
  <si>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</si>
  <si>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</si>
  <si>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</si>
  <si>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</si>
  <si>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</si>
  <si>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</si>
  <si>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</si>
  <si>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</si>
  <si>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</si>
  <si>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</si>
  <si>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</si>
  <si>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</si>
  <si>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</si>
  <si>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</si>
  <si>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</si>
  <si>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</si>
  <si>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</si>
  <si>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</si>
  <si>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</si>
  <si>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</si>
  <si>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</si>
  <si>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</si>
  <si>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</si>
  <si>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</si>
  <si>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</si>
  <si>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</si>
  <si>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</si>
  <si>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</si>
  <si>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</si>
  <si>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</si>
  <si>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</si>
  <si>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</si>
  <si>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</si>
  <si>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</si>
  <si>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</si>
  <si>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</si>
  <si>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</si>
  <si>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</si>
  <si>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</si>
  <si>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</si>
  <si>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</si>
  <si>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</si>
  <si>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</si>
  <si>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</si>
  <si>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</si>
  <si>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</si>
  <si>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</si>
  <si>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</si>
  <si>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</si>
  <si>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</si>
  <si>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</si>
  <si>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</si>
  <si>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</si>
  <si>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</si>
  <si>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</si>
  <si>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</si>
  <si>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</si>
  <si>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</si>
  <si>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</si>
  <si>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</si>
  <si>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</si>
  <si>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</si>
  <si>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</si>
  <si>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</si>
  <si>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</si>
  <si>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</si>
  <si>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</si>
  <si>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</si>
  <si>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</si>
  <si>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</si>
  <si>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</si>
  <si>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</si>
  <si>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</si>
  <si>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</si>
  <si>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</si>
  <si>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</si>
  <si>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</si>
  <si>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</si>
  <si>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</si>
  <si>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</si>
  <si>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</si>
  <si>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</si>
  <si>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</si>
  <si>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</si>
  <si>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</si>
  <si>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</si>
  <si>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</si>
  <si>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</si>
  <si>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</si>
  <si>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</si>
  <si>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</si>
  <si>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</si>
  <si>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</si>
  <si>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</si>
  <si>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</si>
  <si>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</si>
  <si>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</si>
  <si>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</si>
  <si>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</si>
  <si>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</si>
  <si>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</si>
  <si>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</si>
  <si>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</si>
  <si>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</si>
  <si>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</si>
  <si>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</si>
  <si>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</si>
  <si>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</si>
  <si>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</si>
  <si>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</si>
  <si>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</si>
  <si>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</si>
  <si>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</si>
  <si>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</si>
  <si>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</si>
  <si>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</si>
  <si>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</si>
  <si>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</si>
  <si>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</si>
  <si>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</si>
  <si>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</si>
  <si>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</si>
  <si>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</si>
  <si>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</si>
  <si>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</si>
  <si>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</si>
  <si>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</si>
  <si>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</si>
  <si>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</si>
  <si>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</si>
  <si>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</si>
  <si>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</si>
  <si>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</si>
  <si>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</si>
  <si>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</si>
  <si>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</si>
  <si>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</si>
  <si>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</si>
  <si>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</si>
  <si>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</si>
  <si>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</si>
  <si>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</si>
  <si>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</si>
  <si>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</si>
  <si>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</si>
  <si>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</si>
  <si>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</si>
  <si>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</si>
  <si>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</si>
  <si>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</si>
  <si>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</si>
  <si>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</si>
  <si>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</si>
  <si>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</si>
  <si>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</si>
  <si>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</si>
  <si>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</si>
  <si>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</si>
  <si>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</si>
  <si>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</si>
  <si>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</si>
  <si>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</si>
  <si>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</si>
  <si>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</si>
  <si>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</si>
  <si>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</si>
  <si>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</si>
  <si>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</si>
  <si>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</si>
  <si>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</si>
  <si>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</si>
  <si>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</si>
  <si>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</si>
  <si>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</si>
  <si>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</si>
  <si>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</si>
  <si>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</si>
  <si>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</si>
  <si>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</si>
  <si>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</si>
  <si>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</si>
  <si>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</si>
  <si>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</si>
  <si>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</si>
  <si>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</si>
  <si>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</si>
  <si>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</si>
  <si>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</si>
  <si>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</si>
  <si>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</si>
  <si>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</si>
  <si>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</si>
  <si>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</si>
  <si>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</si>
  <si>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</si>
  <si>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</si>
  <si>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</si>
  <si>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</si>
  <si>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</si>
  <si>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</si>
  <si>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</si>
  <si>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</si>
  <si>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</si>
  <si>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</si>
  <si>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</si>
  <si>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</si>
  <si>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</si>
  <si>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</si>
  <si>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</si>
  <si>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</si>
  <si>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</si>
  <si>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</si>
  <si>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</si>
  <si>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</si>
  <si>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</si>
  <si>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</si>
  <si>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</si>
  <si>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</si>
  <si>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</si>
  <si>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</si>
  <si>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</si>
  <si>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</si>
  <si>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</si>
  <si>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</si>
  <si>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</si>
  <si>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</si>
  <si>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</si>
  <si>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</si>
  <si>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</si>
  <si>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</si>
  <si>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</si>
  <si>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</si>
  <si>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</si>
  <si>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</si>
  <si>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</si>
  <si>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</si>
  <si>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</si>
  <si>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</si>
  <si>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</si>
  <si>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</si>
  <si>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</si>
  <si>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</si>
  <si>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</si>
  <si>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</si>
  <si>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</si>
  <si>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</si>
  <si>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</si>
  <si>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</si>
  <si>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</si>
  <si>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</si>
  <si>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</si>
  <si>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</si>
  <si>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</si>
  <si>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</si>
  <si>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</si>
  <si>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</si>
  <si>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</si>
  <si>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</si>
  <si>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</si>
  <si>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</si>
  <si>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</si>
  <si>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</si>
  <si>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</si>
  <si>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</si>
  <si>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</si>
  <si>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</si>
  <si>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</si>
  <si>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</si>
  <si>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</si>
  <si>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</si>
  <si>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</si>
  <si>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</si>
  <si>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</si>
  <si>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</si>
  <si>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</si>
  <si>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</si>
  <si>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</si>
  <si>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</si>
  <si>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</si>
  <si>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</si>
  <si>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</si>
  <si>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</si>
  <si>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</si>
  <si>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</si>
  <si>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</si>
  <si>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</si>
  <si>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</si>
  <si>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</si>
  <si>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</si>
  <si>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</si>
  <si>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</si>
  <si>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</si>
  <si>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</si>
  <si>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</si>
  <si>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</si>
  <si>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</si>
  <si>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</si>
  <si>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</si>
  <si>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</si>
  <si>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</si>
  <si>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</si>
  <si>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</si>
  <si>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</si>
  <si>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</si>
  <si>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</si>
  <si>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</si>
  <si>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</si>
  <si>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</si>
  <si>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</si>
  <si>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</si>
  <si>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</si>
  <si>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</si>
  <si>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</si>
  <si>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</si>
  <si>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</si>
  <si>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</si>
  <si>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</si>
  <si>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</si>
  <si>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</si>
  <si>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</si>
  <si>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</si>
  <si>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</si>
  <si>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</si>
  <si>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</si>
  <si>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</si>
  <si>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</si>
  <si>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</si>
  <si>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</si>
  <si>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</si>
  <si>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</si>
  <si>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</si>
  <si>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</si>
  <si>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</si>
  <si>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</si>
  <si>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</si>
  <si>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</si>
  <si>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</si>
  <si>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</si>
  <si>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</si>
  <si>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</si>
  <si>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</si>
  <si>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</si>
  <si>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</si>
  <si>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</si>
  <si>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</si>
  <si>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</si>
  <si>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</si>
  <si>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</si>
  <si>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</si>
  <si>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</si>
  <si>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</si>
  <si>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</si>
  <si>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</si>
  <si>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</si>
  <si>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</si>
  <si>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</si>
  <si>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</si>
  <si>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</si>
  <si>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</si>
  <si>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</si>
  <si>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</si>
  <si>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</si>
  <si>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</si>
  <si>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</si>
  <si>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</si>
  <si>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</si>
  <si>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</si>
  <si>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</si>
  <si>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</si>
  <si>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</si>
  <si>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</si>
  <si>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</si>
  <si>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</si>
  <si>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</si>
  <si>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</si>
  <si>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</si>
  <si>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</si>
  <si>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</si>
  <si>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</si>
  <si>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</si>
  <si>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</si>
  <si>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</si>
  <si>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</si>
  <si>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</si>
  <si>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</si>
  <si>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</si>
  <si>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</si>
  <si>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</si>
  <si>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</si>
  <si>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</si>
  <si>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</si>
  <si>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</si>
  <si>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</si>
  <si>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</si>
  <si>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</si>
  <si>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</si>
  <si>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</si>
  <si>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</si>
  <si>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</si>
  <si>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</si>
  <si>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</si>
  <si>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</si>
  <si>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</si>
  <si>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</si>
  <si>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</si>
  <si>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</si>
  <si>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</si>
  <si>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</si>
  <si>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</si>
  <si>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</si>
  <si>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</si>
  <si>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</si>
  <si>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</si>
  <si>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</si>
  <si>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</si>
  <si>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</si>
  <si>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</si>
  <si>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</si>
  <si>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</si>
  <si>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</si>
  <si>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</si>
  <si>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</si>
  <si>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</si>
  <si>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</si>
  <si>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</si>
  <si>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</si>
  <si>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</si>
  <si>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</si>
  <si>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</si>
  <si>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</si>
  <si>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</si>
  <si>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</si>
  <si>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</si>
  <si>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</si>
  <si>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</si>
  <si>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</si>
  <si>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</si>
  <si>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</si>
  <si>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</si>
  <si>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</si>
  <si>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</si>
  <si>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</si>
  <si>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</si>
  <si>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</si>
  <si>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</si>
  <si>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</si>
  <si>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</si>
  <si>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</si>
  <si>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</si>
  <si>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</si>
  <si>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</si>
  <si>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</si>
  <si>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</si>
  <si>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</si>
  <si>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</si>
  <si>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</si>
  <si>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</si>
  <si>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</si>
  <si>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</si>
  <si>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</si>
  <si>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</si>
  <si>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</si>
  <si>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</si>
  <si>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</si>
  <si>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</si>
  <si>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</si>
  <si>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</si>
  <si>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</si>
  <si>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</si>
  <si>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</si>
  <si>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</si>
  <si>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</si>
  <si>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</si>
  <si>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</si>
  <si>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</si>
  <si>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</si>
  <si>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</si>
  <si>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</si>
  <si>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</si>
  <si>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</si>
  <si>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</si>
  <si>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</si>
  <si>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</si>
  <si>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</si>
  <si>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</si>
  <si>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</si>
  <si>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</si>
  <si>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</si>
  <si>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</si>
  <si>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</si>
  <si>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</si>
  <si>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</si>
  <si>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</si>
  <si>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</si>
  <si>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</si>
  <si>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</si>
  <si>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</si>
  <si>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</si>
  <si>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</si>
  <si>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</si>
  <si>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</si>
  <si>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</si>
  <si>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</si>
  <si>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</si>
  <si>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</si>
  <si>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</si>
  <si>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</si>
  <si>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</si>
  <si>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</si>
  <si>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</si>
  <si>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</si>
  <si>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</si>
  <si>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</si>
  <si>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</si>
  <si>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</si>
  <si>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</si>
  <si>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</si>
  <si>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</si>
  <si>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</si>
  <si>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</si>
  <si>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</si>
  <si>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</si>
  <si>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</si>
  <si>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</si>
  <si>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</si>
  <si>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</si>
  <si>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</si>
  <si>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</si>
  <si>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</si>
  <si>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</si>
  <si>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</si>
  <si>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</si>
  <si>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</si>
  <si>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</si>
  <si>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</si>
  <si>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</si>
  <si>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</si>
  <si>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</si>
  <si>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</si>
  <si>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</si>
  <si>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</si>
  <si>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</si>
  <si>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</si>
  <si>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</si>
  <si>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</si>
  <si>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</si>
  <si>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</si>
  <si>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</si>
  <si>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</si>
  <si>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</si>
  <si>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</si>
  <si>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</si>
  <si>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</si>
  <si>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</si>
  <si>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</si>
  <si>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</si>
  <si>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</si>
  <si>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</si>
  <si>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</si>
  <si>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</si>
  <si>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</si>
  <si>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</si>
  <si>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</si>
  <si>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</si>
  <si>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</si>
  <si>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</si>
  <si>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</si>
  <si>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</si>
  <si>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</si>
  <si>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</si>
  <si>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</si>
  <si>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</si>
  <si>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</si>
  <si>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</si>
  <si>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</si>
  <si>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</si>
  <si>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</si>
  <si>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</si>
  <si>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</si>
  <si>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</si>
  <si>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</si>
  <si>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</si>
  <si>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</si>
  <si>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</si>
  <si>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</si>
  <si>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</si>
  <si>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</si>
  <si>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</si>
  <si>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</si>
  <si>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</si>
  <si>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</si>
  <si>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</si>
  <si>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</si>
  <si>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</si>
  <si>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</si>
  <si>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</si>
  <si>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</si>
  <si>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</si>
  <si>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</si>
  <si>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</si>
  <si>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</si>
  <si>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</si>
  <si>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</si>
  <si>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</si>
  <si>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</si>
  <si>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</si>
  <si>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</si>
  <si>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</si>
  <si>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</si>
  <si>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</si>
  <si>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</si>
  <si>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</si>
  <si>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</si>
  <si>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</si>
  <si>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</si>
  <si>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</si>
  <si>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</si>
  <si>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</si>
  <si>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</si>
  <si>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</si>
  <si>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</si>
  <si>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</si>
  <si>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</si>
  <si>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</si>
  <si>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</si>
  <si>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</si>
  <si>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</si>
  <si>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</si>
  <si>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</si>
  <si>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</si>
  <si>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</si>
  <si>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</si>
  <si>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</si>
  <si>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</si>
  <si>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</si>
  <si>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</si>
  <si>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</si>
  <si>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</si>
  <si>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</si>
  <si>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</si>
  <si>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</si>
  <si>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</si>
  <si>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</si>
  <si>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</si>
  <si>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</si>
  <si>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</si>
  <si>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</si>
  <si>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</si>
  <si>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</si>
  <si>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</si>
  <si>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</si>
  <si>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</si>
  <si>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</si>
  <si>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</si>
  <si>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</si>
  <si>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</si>
  <si>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</si>
  <si>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</si>
  <si>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</si>
  <si>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</si>
  <si>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</si>
  <si>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</si>
  <si>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</si>
  <si>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</si>
  <si>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</si>
  <si>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</si>
  <si>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</si>
  <si>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</si>
  <si>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</si>
  <si>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</si>
  <si>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</si>
  <si>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</si>
  <si>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</si>
  <si>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</si>
  <si>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</si>
  <si>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</si>
  <si>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</si>
  <si>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</si>
  <si>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</si>
  <si>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</si>
  <si>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</si>
  <si>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</si>
  <si>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</si>
  <si>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</si>
  <si>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</si>
  <si>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</si>
  <si>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</si>
  <si>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</si>
  <si>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</si>
  <si>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</si>
  <si>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</si>
  <si>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</si>
  <si>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</si>
  <si>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</si>
  <si>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</si>
  <si>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</si>
  <si>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</si>
  <si>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</si>
  <si>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</si>
  <si>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</si>
  <si>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</si>
  <si>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</si>
  <si>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</si>
  <si>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</si>
  <si>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</si>
  <si>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</si>
  <si>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</si>
  <si>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</si>
  <si>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</si>
  <si>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</si>
  <si>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</si>
  <si>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</si>
  <si>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</si>
  <si>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</si>
  <si>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</si>
  <si>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</si>
  <si>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</si>
  <si>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</si>
  <si>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</si>
  <si>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</si>
  <si>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</si>
  <si>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</si>
  <si>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</si>
  <si>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</si>
  <si>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</si>
  <si>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</si>
  <si>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</si>
  <si>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</si>
  <si>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</si>
  <si>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</si>
  <si>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</si>
  <si>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</si>
  <si>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</si>
  <si>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</si>
  <si>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</si>
  <si>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</si>
  <si>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</si>
  <si>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</si>
  <si>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</si>
  <si>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</si>
  <si>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</si>
  <si>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</si>
  <si>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</si>
  <si>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</si>
  <si>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</si>
  <si>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</si>
  <si>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</si>
  <si>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</si>
  <si>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</si>
  <si>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</si>
  <si>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</si>
  <si>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</si>
  <si>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</si>
  <si>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</si>
  <si>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</si>
  <si>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</si>
  <si>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</si>
  <si>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</si>
  <si>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</si>
  <si>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</si>
  <si>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</si>
  <si>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</si>
  <si>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</si>
  <si>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</si>
  <si>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</si>
  <si>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</si>
  <si>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</si>
  <si>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</si>
  <si>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</si>
  <si>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</si>
  <si>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</si>
  <si>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</si>
  <si>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</si>
  <si>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</si>
  <si>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</si>
  <si>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</si>
  <si>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</si>
  <si>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</si>
  <si>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</si>
  <si>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</si>
  <si>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</si>
  <si>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</si>
  <si>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</si>
  <si>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</si>
  <si>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</si>
  <si>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</si>
  <si>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</si>
  <si>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</si>
  <si>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</si>
  <si>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</si>
  <si>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</si>
  <si>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</si>
  <si>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</si>
  <si>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</si>
  <si>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</si>
  <si>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</si>
  <si>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</si>
  <si>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</si>
  <si>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</si>
  <si>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</si>
  <si>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</si>
  <si>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</si>
  <si>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</si>
  <si>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</si>
  <si>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</si>
  <si>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</si>
  <si>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</si>
  <si>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</si>
  <si>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</si>
  <si>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</si>
  <si>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</si>
  <si>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</si>
  <si>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</si>
  <si>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</si>
  <si>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</si>
  <si>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</si>
  <si>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</si>
  <si>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</si>
  <si>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</si>
  <si>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</si>
  <si>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</si>
  <si>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</si>
  <si>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</si>
  <si>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</si>
  <si>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</si>
  <si>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</si>
  <si>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</si>
  <si>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</si>
  <si>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</si>
  <si>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</si>
  <si>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</si>
  <si>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</si>
  <si>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</si>
  <si>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</si>
  <si>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</si>
  <si>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</si>
  <si>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</si>
  <si>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</si>
  <si>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</si>
  <si>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</si>
  <si>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</si>
  <si>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</si>
  <si>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</si>
  <si>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</si>
  <si>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</si>
  <si>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</si>
  <si>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</si>
  <si>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</si>
  <si>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</si>
  <si>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</si>
  <si>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</si>
  <si>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</si>
  <si>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</si>
  <si>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</si>
  <si>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</si>
  <si>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</si>
  <si>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</si>
  <si>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</si>
  <si>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</si>
  <si>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</si>
  <si>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</si>
  <si>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</si>
  <si>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</si>
  <si>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</si>
  <si>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</si>
  <si>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</si>
  <si>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</si>
  <si>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</si>
  <si>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</si>
  <si>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</si>
  <si>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</si>
  <si>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</si>
  <si>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</si>
  <si>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</si>
  <si>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</si>
  <si>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</si>
  <si>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</si>
  <si>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</si>
  <si>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</si>
  <si>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</si>
  <si>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</si>
  <si>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</si>
  <si>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</si>
  <si>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</si>
  <si>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</si>
  <si>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</si>
  <si>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</si>
  <si>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</si>
  <si>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</si>
  <si>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</si>
  <si>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</si>
  <si>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</si>
  <si>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</si>
  <si>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</si>
  <si>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</si>
  <si>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</si>
  <si>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</si>
  <si>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</si>
  <si>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</si>
  <si>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</si>
  <si>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</si>
  <si>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</si>
  <si>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</si>
  <si>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</si>
  <si>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</si>
  <si>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</si>
  <si>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</si>
  <si>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</si>
  <si>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</si>
  <si>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</si>
  <si>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</si>
  <si>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</si>
  <si>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</si>
  <si>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</si>
  <si>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</si>
  <si>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</si>
  <si>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</si>
  <si>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</si>
  <si>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</si>
  <si>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</si>
  <si>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</si>
  <si>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</si>
  <si>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</si>
  <si>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</si>
  <si>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</si>
  <si>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</si>
  <si>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</si>
  <si>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</si>
  <si>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</si>
  <si>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</si>
  <si>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</si>
  <si>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</si>
  <si>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</si>
  <si>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</si>
  <si>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</si>
  <si>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</si>
  <si>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</si>
  <si>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</si>
  <si>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</si>
  <si>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</si>
  <si>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</si>
  <si>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</si>
  <si>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</si>
  <si>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</si>
  <si>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</si>
  <si>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</si>
  <si>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</si>
  <si>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</si>
  <si>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</si>
  <si>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</si>
  <si>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</si>
  <si>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</si>
  <si>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</si>
  <si>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</si>
  <si>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</si>
  <si>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</si>
  <si>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</si>
  <si>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</si>
  <si>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</si>
  <si>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</si>
  <si>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</si>
  <si>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</si>
  <si>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</si>
  <si>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</si>
  <si>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</si>
  <si>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</si>
  <si>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</si>
  <si>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</si>
  <si>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</si>
  <si>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</si>
  <si>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</si>
  <si>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</si>
  <si>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</si>
  <si>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</si>
  <si>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</si>
  <si>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</si>
  <si>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</si>
  <si>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</si>
  <si>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</si>
  <si>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</si>
  <si>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</si>
  <si>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</si>
  <si>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</si>
  <si>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</si>
  <si>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</si>
  <si>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</si>
  <si>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</si>
  <si>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</si>
  <si>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</si>
  <si>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</si>
  <si>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</si>
  <si>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</si>
  <si>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</si>
  <si>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</si>
  <si>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</si>
  <si>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</si>
  <si>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</si>
  <si>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</si>
  <si>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</si>
  <si>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</si>
  <si>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</si>
  <si>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</si>
  <si>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</si>
  <si>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</si>
  <si>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</si>
  <si>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</si>
  <si>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</si>
  <si>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</si>
  <si>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</si>
  <si>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</si>
  <si>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</si>
  <si>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</si>
  <si>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</si>
  <si>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</si>
  <si>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</si>
  <si>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</si>
  <si>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</si>
  <si>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</si>
  <si>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</si>
  <si>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</si>
  <si>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</si>
  <si>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</si>
  <si>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</si>
  <si>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</si>
  <si>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</si>
  <si>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</si>
  <si>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</si>
  <si>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</si>
  <si>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</si>
  <si>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</si>
  <si>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</si>
  <si>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</si>
  <si>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</si>
  <si>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</si>
  <si>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</si>
  <si>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</si>
  <si>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</si>
  <si>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</si>
  <si>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</si>
  <si>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</si>
  <si>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</si>
  <si>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</si>
  <si>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</si>
  <si>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</si>
  <si>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</si>
  <si>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</si>
  <si>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</si>
  <si>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</si>
  <si>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</si>
  <si>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</si>
  <si>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</si>
  <si>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</si>
  <si>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</si>
  <si>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</si>
  <si>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</si>
  <si>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</si>
  <si>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</si>
  <si>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</si>
  <si>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</si>
  <si>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</si>
  <si>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</si>
  <si>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</si>
  <si>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</si>
  <si>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</si>
  <si>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</si>
  <si>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</si>
  <si>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</si>
  <si>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</si>
  <si>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</si>
  <si>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</si>
  <si>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</si>
  <si>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</si>
  <si>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</si>
  <si>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</si>
  <si>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</si>
  <si>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</si>
  <si>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</si>
  <si>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</si>
  <si>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</si>
  <si>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</si>
  <si>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</si>
  <si>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</si>
  <si>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</si>
  <si>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</si>
  <si>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</si>
  <si>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</si>
  <si>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</si>
  <si>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</si>
  <si>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</si>
  <si>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</si>
  <si>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</si>
  <si>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</si>
  <si>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</si>
  <si>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</si>
  <si>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</si>
  <si>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</si>
  <si>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</si>
  <si>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</si>
  <si>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</si>
  <si>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</si>
  <si>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</si>
  <si>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</si>
  <si>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</si>
  <si>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</si>
  <si>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</si>
  <si>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</si>
  <si>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</si>
  <si>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</si>
  <si>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</si>
  <si>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</si>
  <si>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</si>
  <si>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</si>
  <si>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</si>
  <si>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</si>
  <si>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</si>
  <si>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</si>
  <si>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</si>
  <si>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</si>
  <si>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</si>
  <si>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</si>
  <si>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</si>
  <si>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</si>
  <si>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</si>
  <si>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</si>
  <si>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</si>
  <si>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</si>
  <si>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</si>
  <si>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</si>
  <si>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</si>
  <si>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</si>
  <si>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</si>
  <si>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</si>
  <si>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</si>
  <si>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</si>
  <si>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</si>
  <si>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</si>
  <si>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</si>
  <si>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</si>
  <si>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</si>
  <si>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</si>
  <si>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</si>
  <si>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</si>
  <si>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</si>
  <si>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</si>
  <si>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</si>
  <si>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</si>
  <si>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</si>
  <si>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</si>
  <si>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</si>
  <si>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</si>
  <si>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</si>
  <si>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</si>
  <si>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</si>
  <si>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</si>
  <si>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</si>
  <si>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</si>
  <si>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</si>
  <si>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</si>
  <si>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</si>
  <si>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</si>
  <si>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</si>
  <si>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</si>
  <si>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</si>
  <si>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</si>
  <si>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</si>
  <si>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</si>
  <si>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</si>
  <si>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</si>
  <si>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</si>
  <si>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</si>
  <si>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</si>
  <si>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</si>
  <si>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</si>
  <si>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</si>
  <si>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</si>
  <si>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</si>
  <si>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</si>
  <si>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</si>
  <si>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</si>
  <si>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</si>
  <si>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</si>
  <si>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</si>
  <si>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</si>
  <si>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</si>
  <si>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</si>
  <si>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</si>
  <si>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</si>
  <si>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</si>
  <si>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</si>
  <si>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</si>
  <si>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</si>
  <si>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</si>
  <si>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</si>
  <si>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</si>
  <si>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</si>
  <si>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</si>
  <si>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</si>
  <si>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</si>
  <si>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</si>
  <si>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</si>
  <si>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</si>
  <si>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</si>
  <si>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</si>
  <si>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</si>
  <si>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</si>
  <si>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</si>
  <si>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</si>
  <si>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</si>
  <si>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</si>
  <si>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</si>
  <si>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</si>
  <si>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</si>
  <si>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</si>
  <si>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</si>
  <si>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</si>
  <si>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</si>
  <si>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</si>
  <si>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</si>
  <si>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</si>
  <si>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</si>
  <si>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</si>
  <si>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</si>
  <si>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</si>
  <si>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</si>
  <si>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</si>
  <si>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</si>
  <si>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</si>
  <si>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</si>
  <si>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</si>
  <si>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</si>
  <si>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</si>
  <si>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</si>
  <si>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</si>
  <si>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</si>
  <si>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</si>
  <si>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</si>
  <si>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</si>
  <si>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</si>
  <si>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</si>
  <si>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</si>
  <si>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</si>
  <si>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</si>
  <si>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</si>
  <si>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</si>
  <si>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</si>
  <si>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</si>
  <si>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</si>
  <si>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</si>
  <si>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</si>
  <si>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</si>
  <si>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</si>
  <si>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</si>
  <si>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</si>
  <si>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</si>
  <si>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</si>
  <si>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</si>
  <si>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</si>
  <si>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</si>
  <si>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</si>
  <si>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</si>
  <si>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</si>
  <si>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</si>
  <si>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</si>
  <si>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</si>
  <si>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</si>
  <si>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</si>
  <si>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</si>
  <si>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</si>
  <si>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</si>
  <si>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</si>
  <si>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</si>
  <si>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</si>
  <si>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</si>
  <si>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</si>
  <si>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</si>
  <si>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</si>
  <si>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</si>
  <si>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</si>
  <si>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</si>
  <si>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</si>
  <si>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</si>
  <si>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</si>
  <si>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</si>
  <si>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</si>
  <si>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</si>
  <si>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</si>
  <si>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</si>
  <si>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</si>
  <si>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</si>
  <si>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</si>
  <si>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</si>
  <si>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</si>
  <si>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</si>
  <si>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</si>
  <si>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</si>
  <si>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</si>
  <si>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</si>
  <si>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</si>
  <si>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</si>
  <si>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</si>
  <si>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</si>
  <si>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</si>
  <si>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</si>
  <si>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</si>
  <si>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</si>
  <si>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</si>
  <si>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</si>
  <si>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</si>
  <si>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</si>
  <si>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</si>
  <si>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</si>
  <si>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</si>
  <si>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</si>
  <si>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</si>
  <si>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</si>
  <si>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</si>
  <si>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</si>
  <si>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</si>
  <si>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</si>
  <si>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</si>
  <si>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</si>
  <si>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</si>
  <si>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</si>
  <si>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</si>
  <si>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</si>
  <si>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</si>
  <si>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</si>
  <si>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</si>
  <si>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</si>
  <si>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</si>
  <si>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</si>
  <si>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</si>
  <si>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</si>
  <si>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</si>
  <si>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</si>
  <si>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</si>
  <si>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</si>
  <si>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</si>
  <si>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</si>
  <si>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</si>
  <si>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</si>
  <si>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</si>
  <si>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</si>
  <si>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</si>
  <si>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</si>
  <si>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</si>
  <si>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</si>
  <si>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</si>
  <si>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</si>
  <si>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</si>
  <si>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</si>
  <si>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</si>
  <si>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</si>
  <si>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</si>
  <si>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</si>
  <si>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</si>
  <si>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</si>
  <si>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</si>
  <si>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</si>
  <si>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</si>
  <si>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</si>
  <si>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</si>
  <si>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</si>
  <si>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</si>
  <si>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</si>
  <si>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</si>
  <si>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</si>
  <si>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</si>
  <si>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</si>
  <si>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</si>
  <si>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</si>
  <si>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</si>
  <si>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</si>
  <si>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</si>
  <si>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</si>
  <si>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</si>
  <si>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</si>
  <si>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</si>
  <si>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</si>
  <si>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</si>
  <si>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</si>
  <si>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</si>
  <si>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</si>
  <si>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</si>
  <si>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</si>
  <si>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</si>
  <si>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</si>
  <si>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</si>
  <si>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</si>
  <si>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</si>
  <si>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</si>
  <si>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</si>
  <si>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</si>
  <si>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</si>
  <si>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</si>
  <si>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</si>
  <si>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</si>
  <si>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</si>
  <si>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</si>
  <si>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</si>
  <si>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</si>
  <si>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</si>
  <si>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</si>
  <si>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</si>
  <si>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</si>
  <si>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</si>
  <si>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</si>
  <si>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</si>
  <si>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</si>
  <si>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</si>
  <si>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</si>
  <si>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</si>
  <si>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</si>
  <si>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</si>
  <si>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</si>
  <si>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</si>
  <si>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</si>
  <si>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</si>
  <si>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</si>
  <si>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</si>
  <si>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</si>
  <si>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</si>
  <si>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</si>
  <si>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</si>
  <si>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</si>
  <si>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</si>
  <si>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</si>
  <si>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</si>
  <si>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</si>
  <si>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</si>
  <si>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</si>
  <si>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</si>
  <si>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</si>
  <si>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</si>
  <si>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</si>
  <si>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</si>
  <si>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</si>
  <si>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</si>
  <si>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</si>
  <si>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</si>
  <si>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</si>
  <si>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</si>
  <si>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</si>
  <si>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</si>
  <si>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</si>
  <si>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</si>
  <si>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</si>
  <si>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</si>
  <si>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</si>
  <si>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</si>
  <si>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</si>
  <si>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</si>
  <si>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</si>
  <si>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</si>
  <si>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</si>
  <si>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</si>
  <si>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</si>
  <si>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</si>
  <si>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</si>
  <si>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</si>
  <si>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</si>
  <si>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</si>
  <si>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</si>
  <si>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</si>
  <si>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</si>
  <si>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</si>
  <si>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</si>
  <si>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</si>
  <si>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</si>
  <si>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</si>
  <si>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</si>
  <si>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</si>
  <si>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</si>
  <si>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</si>
  <si>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</si>
  <si>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</si>
  <si>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</si>
  <si>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</si>
  <si>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</si>
  <si>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</si>
  <si>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</si>
  <si>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</si>
  <si>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</si>
  <si>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</si>
  <si>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</si>
  <si>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</si>
  <si>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</si>
  <si>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</si>
  <si>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</si>
  <si>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</si>
  <si>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</si>
  <si>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</si>
  <si>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</si>
  <si>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</si>
  <si>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</si>
  <si>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</si>
  <si>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</si>
  <si>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</si>
  <si>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</si>
  <si>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</si>
  <si>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</si>
  <si>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</si>
  <si>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</si>
  <si>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</si>
  <si>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</si>
  <si>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</si>
  <si>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</si>
  <si>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</si>
  <si>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</si>
  <si>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</si>
  <si>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</si>
  <si>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</si>
  <si>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</si>
  <si>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</si>
  <si>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</si>
  <si>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</si>
  <si>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</si>
  <si>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</si>
  <si>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</si>
  <si>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</si>
  <si>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</si>
  <si>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</si>
  <si>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</si>
  <si>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</si>
  <si>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</si>
  <si>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</si>
  <si>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</si>
  <si>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</si>
  <si>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</si>
  <si>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</si>
  <si>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</si>
  <si>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</si>
  <si>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</si>
  <si>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</si>
  <si>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</si>
  <si>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</si>
  <si>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</si>
  <si>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</si>
  <si>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</si>
  <si>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</si>
  <si>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</si>
  <si>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</si>
  <si>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</si>
  <si>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</si>
  <si>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</si>
  <si>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</si>
  <si>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</si>
  <si>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</si>
  <si>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</si>
  <si>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</si>
  <si>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</si>
  <si>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</si>
  <si>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</si>
  <si>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</si>
  <si>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</si>
  <si>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</si>
  <si>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</si>
  <si>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</si>
  <si>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</si>
  <si>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</si>
  <si>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</si>
  <si>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</si>
  <si>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</si>
  <si>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</si>
  <si>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</si>
  <si>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</si>
  <si>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</si>
  <si>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</si>
  <si>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</si>
  <si>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</si>
  <si>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</si>
  <si>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</si>
  <si>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</si>
  <si>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</si>
  <si>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</si>
  <si>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</si>
  <si>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</si>
  <si>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</si>
  <si>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</si>
  <si>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</si>
  <si>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</si>
  <si>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</si>
  <si>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</si>
  <si>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</si>
  <si>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</si>
  <si>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</si>
  <si>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</si>
  <si>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</si>
  <si>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</si>
  <si>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</si>
  <si>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</si>
  <si>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</si>
  <si>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</si>
  <si>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</si>
  <si>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</si>
  <si>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</si>
  <si>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</si>
  <si>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</si>
  <si>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</si>
  <si>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</si>
  <si>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</si>
  <si>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</si>
  <si>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</si>
  <si>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</si>
  <si>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</si>
  <si>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</si>
  <si>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</si>
  <si>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</si>
  <si>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</si>
  <si>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</si>
  <si>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</si>
  <si>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</si>
  <si>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</si>
  <si>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</si>
  <si>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</si>
  <si>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</si>
  <si>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</si>
  <si>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</si>
  <si>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</si>
  <si>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</si>
  <si>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</si>
  <si>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</si>
  <si>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</si>
  <si>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</si>
  <si>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</si>
  <si>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</si>
  <si>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</si>
  <si>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</si>
  <si>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</si>
  <si>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</si>
  <si>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</si>
  <si>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</si>
  <si>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</si>
  <si>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</si>
  <si>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</si>
  <si>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</si>
  <si>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</si>
  <si>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</si>
  <si>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</si>
  <si>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</si>
  <si>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</si>
  <si>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</si>
  <si>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</si>
  <si>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</si>
  <si>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</si>
  <si>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</si>
  <si>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</si>
  <si>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</si>
  <si>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</si>
  <si>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</si>
  <si>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</si>
  <si>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</si>
  <si>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</si>
  <si>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</si>
  <si>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</si>
  <si>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</si>
  <si>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</si>
  <si>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</si>
  <si>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</si>
  <si>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</si>
  <si>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</si>
  <si>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</si>
  <si>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</si>
  <si>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</si>
  <si>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</si>
  <si>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</si>
  <si>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</si>
  <si>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</si>
  <si>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</si>
  <si>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</si>
  <si>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</si>
  <si>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</si>
  <si>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</si>
  <si>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</si>
  <si>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</si>
  <si>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</si>
  <si>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</si>
  <si>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</si>
  <si>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</si>
  <si>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</si>
  <si>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</si>
  <si>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</si>
  <si>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</si>
  <si>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</si>
  <si>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</si>
  <si>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</si>
  <si>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</si>
  <si>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</si>
  <si>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</si>
  <si>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</si>
  <si>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</si>
  <si>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</si>
  <si>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</si>
  <si>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</si>
  <si>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</si>
  <si>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</si>
  <si>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</si>
  <si>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</si>
  <si>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</si>
  <si>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</si>
  <si>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</si>
  <si>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</si>
  <si>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</si>
  <si>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</si>
  <si>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</si>
  <si>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</si>
  <si>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</si>
  <si>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</si>
  <si>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</si>
  <si>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</si>
  <si>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</si>
  <si>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</si>
  <si>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</si>
  <si>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</si>
  <si>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</si>
  <si>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</si>
  <si>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</si>
  <si>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</si>
  <si>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</si>
  <si>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</si>
  <si>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</si>
  <si>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</si>
  <si>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</si>
  <si>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</si>
  <si>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</si>
  <si>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</si>
  <si>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</si>
  <si>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</si>
  <si>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</si>
  <si>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</si>
  <si>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</si>
  <si>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</si>
  <si>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</si>
  <si>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</si>
  <si>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</si>
  <si>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</si>
  <si>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</si>
  <si>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</si>
  <si>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</si>
  <si>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</si>
  <si>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</si>
  <si>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</si>
  <si>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</si>
  <si>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</si>
  <si>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</si>
  <si>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</si>
  <si>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</si>
  <si>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</si>
  <si>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</si>
  <si>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</si>
  <si>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</si>
  <si>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</si>
  <si>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</si>
  <si>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</si>
  <si>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</si>
  <si>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</si>
  <si>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</si>
  <si>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</si>
  <si>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</si>
  <si>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</si>
  <si>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</si>
  <si>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</si>
  <si>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</si>
  <si>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</si>
  <si>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</si>
  <si>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</si>
  <si>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</si>
  <si>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</si>
  <si>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</si>
  <si>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</si>
  <si>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</si>
  <si>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</si>
  <si>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</si>
  <si>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</si>
  <si>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</si>
  <si>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</si>
  <si>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</si>
  <si>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</si>
  <si>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</si>
  <si>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</si>
  <si>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</si>
  <si>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</si>
  <si>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</si>
  <si>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</si>
  <si>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</si>
  <si>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</si>
  <si>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</si>
  <si>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</si>
  <si>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</si>
  <si>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</si>
  <si>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</si>
  <si>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</si>
  <si>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</si>
  <si>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</si>
  <si>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</si>
  <si>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</si>
  <si>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</si>
  <si>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</si>
  <si>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</si>
  <si>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</si>
  <si>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</si>
  <si>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</si>
  <si>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</si>
  <si>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</si>
  <si>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</si>
  <si>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</si>
  <si>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</si>
  <si>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</si>
  <si>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</si>
  <si>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</si>
  <si>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</si>
  <si>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</si>
  <si>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</si>
  <si>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</si>
  <si>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</si>
  <si>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</si>
  <si>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</si>
  <si>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</si>
  <si>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</si>
  <si>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</si>
  <si>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</si>
  <si>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</si>
  <si>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</si>
  <si>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</si>
  <si>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</si>
  <si>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</si>
  <si>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</si>
  <si>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</si>
  <si>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</si>
  <si>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</si>
  <si>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</si>
  <si>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</si>
  <si>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</si>
  <si>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</si>
  <si>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</si>
  <si>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</si>
  <si>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</si>
  <si>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</si>
  <si>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</si>
  <si>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</si>
  <si>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</si>
  <si>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</si>
  <si>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</si>
  <si>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</si>
  <si>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</si>
  <si>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</si>
  <si>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</si>
  <si>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</si>
  <si>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</si>
  <si>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</si>
  <si>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</si>
  <si>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</si>
  <si>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</si>
  <si>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</si>
  <si>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</si>
  <si>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</si>
  <si>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</si>
  <si>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</si>
  <si>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</si>
  <si>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</si>
  <si>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</si>
  <si>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</si>
  <si>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</si>
  <si>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</si>
  <si>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</si>
  <si>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</si>
  <si>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</si>
  <si>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</si>
  <si>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</si>
  <si>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</si>
  <si>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</si>
  <si>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</si>
  <si>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</si>
  <si>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</si>
  <si>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</si>
  <si>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</si>
  <si>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</si>
  <si>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</si>
  <si>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</si>
  <si>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</si>
  <si>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</si>
  <si>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</si>
  <si>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</si>
  <si>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</si>
  <si>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</si>
  <si>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</si>
  <si>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</si>
  <si>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</si>
  <si>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</si>
  <si>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</si>
  <si>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</si>
  <si>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</si>
  <si>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</si>
  <si>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</si>
  <si>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</si>
  <si>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</si>
  <si>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</si>
  <si>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</si>
  <si>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</si>
  <si>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</si>
  <si>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</si>
  <si>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</si>
  <si>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</si>
  <si>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</si>
  <si>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</si>
  <si>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</si>
  <si>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</si>
  <si>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</si>
  <si>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</si>
  <si>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</si>
  <si>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</si>
  <si>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</si>
  <si>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</si>
  <si>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</si>
  <si>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</si>
  <si>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</si>
  <si>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</si>
  <si>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</si>
  <si>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</si>
  <si>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</si>
  <si>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</si>
  <si>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</si>
  <si>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</si>
  <si>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</si>
  <si>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</si>
  <si>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</si>
  <si>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</si>
  <si>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</si>
  <si>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</si>
  <si>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</si>
  <si>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</si>
  <si>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</si>
  <si>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</si>
  <si>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</si>
  <si>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</si>
  <si>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</si>
  <si>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</si>
  <si>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</si>
  <si>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</si>
  <si>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</si>
  <si>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</si>
  <si>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</si>
  <si>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</si>
  <si>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</si>
  <si>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</si>
  <si>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</si>
  <si>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</si>
  <si>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</si>
  <si>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</si>
  <si>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</si>
  <si>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</si>
  <si>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</si>
  <si>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</si>
  <si>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</si>
  <si>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</si>
  <si>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</si>
  <si>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</si>
  <si>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</si>
  <si>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</si>
  <si>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</si>
  <si>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</si>
  <si>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</si>
  <si>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</si>
  <si>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</si>
  <si>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</si>
  <si>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</si>
  <si>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</si>
  <si>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</si>
  <si>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</si>
  <si>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</si>
  <si>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</si>
  <si>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</si>
  <si>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</si>
  <si>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</si>
  <si>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</si>
  <si>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</si>
  <si>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</si>
  <si>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</si>
  <si>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</si>
  <si>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</si>
  <si>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</si>
  <si>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</si>
  <si>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</si>
  <si>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</si>
  <si>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</si>
  <si>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</si>
  <si>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</si>
  <si>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</si>
  <si>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</si>
  <si>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</si>
  <si>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</si>
  <si>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</si>
  <si>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</si>
  <si>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</si>
  <si>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</si>
  <si>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</si>
  <si>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</si>
  <si>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</si>
  <si>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</si>
  <si>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</si>
  <si>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</si>
  <si>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</si>
  <si>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</si>
  <si>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</si>
  <si>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</si>
  <si>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</si>
  <si>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</si>
  <si>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</si>
  <si>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</si>
  <si>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</si>
  <si>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</si>
  <si>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</si>
  <si>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</si>
  <si>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</si>
  <si>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</si>
  <si>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</si>
  <si>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</si>
  <si>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</si>
  <si>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</si>
  <si>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</si>
  <si>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</si>
  <si>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</si>
  <si>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</si>
  <si>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</si>
  <si>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</si>
  <si>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</si>
  <si>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</si>
  <si>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</si>
  <si>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</si>
  <si>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</si>
  <si>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</si>
  <si>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</si>
  <si>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</si>
  <si>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</si>
  <si>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</si>
  <si>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</si>
  <si>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</si>
  <si>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</si>
  <si>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</si>
  <si>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</si>
  <si>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</si>
  <si>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</si>
  <si>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</si>
  <si>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</si>
  <si>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</si>
  <si>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</si>
  <si>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</si>
  <si>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</si>
  <si>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</si>
  <si>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</si>
  <si>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</si>
  <si>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</si>
  <si>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</si>
  <si>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</si>
  <si>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</si>
  <si>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</si>
  <si>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</si>
  <si>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</si>
  <si>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</si>
  <si>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</si>
  <si>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</si>
  <si>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</si>
  <si>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</si>
  <si>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</si>
  <si>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</si>
  <si>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</si>
  <si>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</si>
  <si>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</si>
  <si>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</si>
  <si>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</si>
  <si>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</si>
  <si>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</si>
  <si>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</si>
  <si>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</si>
  <si>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</si>
  <si>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</si>
  <si>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</si>
  <si>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</si>
  <si>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</si>
  <si>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</si>
  <si>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</si>
  <si>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</si>
  <si>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</si>
  <si>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</si>
  <si>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</si>
  <si>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</si>
  <si>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</si>
  <si>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</si>
  <si>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</si>
  <si>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</si>
  <si>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</si>
  <si>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</si>
  <si>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</si>
  <si>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</si>
  <si>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</si>
  <si>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</si>
  <si>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</si>
  <si>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</si>
  <si>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</si>
  <si>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</si>
  <si>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</si>
  <si>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</si>
  <si>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</si>
  <si>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</si>
  <si>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</si>
  <si>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</si>
  <si>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</si>
  <si>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</si>
  <si>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</si>
  <si>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</si>
  <si>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</si>
  <si>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</si>
  <si>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</si>
  <si>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</si>
  <si>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</si>
  <si>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</si>
  <si>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</si>
  <si>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</si>
  <si>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</si>
  <si>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</si>
  <si>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</si>
  <si>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</si>
  <si>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</si>
  <si>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</si>
  <si>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</si>
  <si>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</si>
  <si>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</si>
  <si>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</si>
  <si>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</si>
  <si>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</si>
  <si>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</si>
  <si>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</si>
  <si>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</si>
  <si>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</si>
  <si>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</si>
  <si>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</si>
  <si>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</si>
  <si>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</si>
  <si>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</si>
  <si>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</si>
  <si>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</si>
  <si>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</si>
  <si>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</si>
  <si>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</si>
  <si>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</si>
  <si>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</si>
  <si>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</si>
  <si>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</si>
  <si>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</si>
  <si>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</si>
  <si>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</si>
  <si>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</si>
  <si>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</si>
  <si>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</si>
  <si>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</si>
  <si>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</si>
  <si>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</si>
  <si>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</si>
  <si>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</si>
  <si>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</si>
  <si>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</si>
  <si>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</si>
  <si>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</si>
  <si>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</si>
  <si>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</si>
  <si>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</si>
  <si>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</si>
  <si>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</si>
  <si>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</si>
  <si>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</si>
  <si>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</si>
  <si>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</si>
  <si>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</si>
  <si>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</si>
  <si>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</si>
  <si>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</si>
  <si>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</si>
  <si>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</si>
  <si>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</si>
  <si>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</si>
  <si>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</si>
  <si>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</si>
  <si>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</si>
  <si>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</si>
  <si>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</si>
  <si>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</si>
  <si>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</si>
  <si>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</si>
  <si>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</si>
  <si>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</si>
  <si>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</si>
  <si>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</si>
  <si>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</si>
  <si>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</si>
  <si>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</si>
  <si>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</si>
  <si>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</si>
  <si>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</si>
  <si>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</si>
  <si>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</si>
  <si>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</si>
  <si>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</si>
  <si>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</si>
  <si>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</si>
  <si>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</si>
  <si>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</si>
  <si>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</si>
  <si>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</si>
  <si>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</si>
  <si>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</si>
  <si>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</si>
  <si>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</si>
  <si>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</si>
  <si>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</si>
  <si>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</si>
  <si>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</si>
  <si>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</si>
  <si>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</si>
  <si>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</si>
  <si>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</si>
  <si>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</si>
  <si>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</si>
  <si>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</si>
  <si>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</si>
  <si>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</si>
  <si>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</si>
  <si>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</si>
  <si>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</si>
  <si>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</si>
  <si>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</si>
  <si>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</si>
  <si>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</si>
  <si>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</si>
  <si>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</si>
  <si>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</si>
  <si>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</si>
  <si>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</si>
  <si>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</si>
  <si>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</si>
  <si>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</si>
  <si>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</si>
  <si>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</si>
  <si>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</si>
  <si>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</si>
  <si>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</si>
  <si>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</si>
  <si>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</si>
  <si>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</si>
  <si>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</si>
  <si>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</si>
  <si>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</si>
  <si>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</si>
  <si>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</si>
  <si>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</si>
  <si>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</si>
  <si>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</si>
  <si>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</si>
  <si>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</si>
  <si>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</si>
  <si>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</si>
  <si>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</si>
  <si>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</si>
  <si>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</si>
  <si>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</si>
  <si>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</si>
  <si>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</si>
  <si>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</si>
  <si>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</si>
  <si>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</si>
  <si>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</si>
  <si>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</si>
  <si>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</si>
  <si>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</si>
  <si>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</si>
  <si>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</si>
  <si>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</si>
  <si>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</si>
  <si>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</si>
  <si>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</si>
  <si>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</si>
  <si>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</si>
  <si>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</si>
  <si>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</si>
  <si>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</si>
  <si>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</si>
  <si>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</si>
  <si>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</si>
  <si>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</si>
  <si>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</si>
  <si>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</si>
  <si>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</si>
  <si>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</si>
  <si>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</si>
  <si>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</si>
  <si>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</si>
  <si>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</si>
  <si>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</si>
  <si>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</si>
  <si>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</si>
  <si>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</si>
  <si>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</si>
  <si>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</si>
  <si>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</si>
  <si>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</si>
  <si>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</si>
  <si>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</si>
  <si>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</si>
  <si>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</si>
  <si>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</si>
  <si>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</si>
  <si>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</si>
  <si>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</si>
  <si>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</si>
  <si>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</si>
  <si>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</si>
  <si>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</si>
  <si>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</si>
  <si>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</si>
  <si>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</si>
  <si>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</si>
  <si>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</si>
  <si>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</si>
  <si>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</si>
  <si>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</si>
  <si>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</si>
  <si>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</si>
  <si>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</si>
  <si>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</si>
  <si>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</si>
  <si>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</si>
  <si>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</si>
  <si>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</si>
  <si>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</si>
  <si>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</si>
  <si>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</si>
  <si>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</si>
  <si>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</si>
  <si>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</si>
  <si>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</si>
  <si>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</si>
  <si>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</si>
  <si>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</si>
  <si>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</si>
  <si>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</si>
  <si>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</si>
  <si>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</si>
  <si>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</si>
  <si>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</si>
  <si>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</si>
  <si>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</si>
  <si>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</si>
  <si>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</si>
  <si>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</si>
  <si>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</si>
  <si>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</si>
  <si>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</si>
  <si>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</si>
  <si>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</si>
  <si>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</si>
  <si>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</si>
  <si>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</si>
  <si>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</si>
  <si>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</si>
  <si>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</si>
  <si>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</si>
  <si>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</si>
  <si>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</si>
  <si>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</si>
  <si>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</si>
  <si>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</si>
  <si>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</si>
  <si>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</si>
  <si>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</si>
  <si>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</si>
  <si>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</si>
  <si>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</si>
  <si>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</si>
  <si>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</si>
  <si>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</si>
  <si>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</si>
  <si>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</si>
  <si>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</si>
  <si>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</si>
  <si>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</si>
  <si>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</si>
  <si>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</si>
  <si>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</si>
  <si>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</si>
  <si>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</si>
  <si>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</si>
  <si>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</si>
  <si>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</si>
  <si>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</si>
  <si>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</si>
  <si>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</si>
  <si>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</si>
  <si>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</si>
  <si>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</si>
  <si>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</si>
  <si>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</si>
  <si>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</si>
  <si>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</si>
  <si>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</si>
  <si>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</si>
  <si>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</si>
  <si>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</si>
  <si>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</si>
  <si>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</si>
  <si>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</si>
  <si>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</si>
  <si>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</si>
  <si>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</si>
  <si>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</si>
  <si>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</si>
  <si>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</si>
  <si>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</si>
  <si>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</si>
  <si>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</si>
  <si>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</si>
  <si>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</si>
  <si>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</si>
  <si>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</si>
  <si>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</si>
  <si>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</si>
  <si>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</si>
  <si>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</si>
  <si>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</si>
  <si>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</si>
  <si>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</si>
  <si>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</si>
  <si>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</si>
  <si>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</si>
  <si>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</si>
  <si>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</si>
  <si>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</si>
  <si>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</si>
  <si>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</si>
  <si>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</si>
  <si>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</si>
  <si>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</si>
  <si>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</si>
  <si>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</si>
  <si>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</si>
  <si>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</si>
  <si>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</si>
  <si>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</si>
  <si>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</si>
  <si>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</si>
  <si>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</si>
  <si>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</si>
  <si>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</si>
  <si>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</si>
  <si>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</si>
  <si>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</si>
  <si>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</si>
  <si>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</si>
  <si>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</si>
  <si>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</si>
  <si>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</si>
  <si>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</si>
  <si>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</si>
  <si>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</si>
  <si>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</si>
  <si>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</si>
  <si>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</si>
  <si>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</si>
  <si>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</si>
  <si>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</si>
  <si>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</si>
  <si>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</si>
  <si>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</si>
  <si>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</si>
  <si>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</si>
  <si>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</si>
  <si>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</si>
  <si>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</si>
  <si>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</si>
  <si>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</si>
  <si>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</si>
  <si>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</si>
  <si>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</si>
  <si>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</si>
  <si>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</si>
  <si>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</si>
  <si>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</si>
  <si>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</si>
  <si>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</si>
  <si>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</si>
  <si>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</si>
  <si>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</si>
  <si>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</si>
  <si>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</si>
  <si>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</si>
  <si>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</si>
  <si>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</si>
  <si>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</si>
  <si>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</si>
  <si>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</si>
  <si>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</si>
  <si>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</si>
  <si>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</si>
  <si>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</si>
  <si>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</si>
  <si>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</si>
  <si>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</si>
  <si>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</si>
  <si>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</si>
  <si>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</si>
  <si>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</si>
  <si>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</si>
  <si>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</si>
  <si>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</si>
  <si>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</si>
  <si>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</si>
  <si>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</si>
  <si>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</si>
  <si>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</si>
  <si>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</si>
  <si>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</si>
  <si>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</si>
  <si>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</si>
  <si>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</si>
  <si>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</si>
  <si>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</si>
  <si>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</si>
  <si>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</si>
  <si>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</si>
  <si>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</si>
  <si>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</si>
  <si>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</si>
  <si>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</si>
  <si>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</si>
  <si>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</si>
  <si>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</si>
  <si>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</si>
  <si>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</si>
  <si>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</si>
  <si>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</si>
  <si>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</si>
  <si>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</si>
  <si>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</si>
  <si>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</si>
  <si>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</si>
  <si>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</si>
  <si>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</si>
  <si>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</si>
  <si>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</si>
  <si>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</si>
  <si>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</si>
  <si>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</si>
  <si>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</si>
  <si>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</si>
  <si>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</si>
  <si>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</si>
  <si>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</si>
  <si>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</si>
  <si>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</si>
  <si>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</si>
  <si>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</si>
  <si>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</si>
  <si>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</si>
  <si>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</si>
  <si>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</si>
  <si>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</si>
  <si>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</si>
  <si>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</si>
  <si>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</si>
  <si>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</si>
  <si>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</si>
  <si>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</si>
  <si>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</si>
  <si>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</si>
  <si>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</si>
  <si>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</si>
  <si>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</si>
  <si>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</si>
  <si>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</si>
  <si>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</si>
  <si>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</si>
  <si>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</si>
  <si>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</si>
  <si>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</si>
  <si>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</si>
  <si>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</si>
  <si>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</si>
  <si>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</si>
  <si>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</si>
  <si>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</si>
  <si>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</si>
  <si>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</si>
  <si>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</si>
  <si>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</si>
  <si>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</si>
  <si>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</si>
  <si>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</si>
  <si>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</si>
  <si>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</si>
  <si>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</si>
  <si>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</si>
  <si>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</si>
  <si>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</si>
  <si>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</si>
  <si>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</si>
  <si>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</si>
  <si>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</si>
  <si>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</si>
  <si>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</si>
  <si>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</si>
  <si>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</si>
  <si>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</si>
  <si>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</si>
  <si>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</si>
  <si>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</si>
  <si>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</si>
  <si>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</si>
  <si>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</si>
  <si>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</si>
  <si>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</si>
  <si>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</si>
  <si>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</si>
  <si>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</si>
  <si>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</si>
  <si>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</si>
  <si>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</si>
  <si>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</si>
  <si>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</si>
  <si>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</si>
  <si>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</si>
  <si>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</si>
  <si>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</si>
  <si>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</si>
  <si>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</si>
  <si>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</si>
  <si>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</si>
  <si>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</si>
  <si>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</si>
  <si>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</si>
  <si>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</si>
  <si>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</si>
  <si>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</si>
  <si>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</si>
  <si>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</si>
  <si>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</si>
  <si>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</si>
  <si>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</si>
  <si>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</si>
  <si>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</si>
  <si>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</si>
  <si>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</si>
  <si>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</si>
  <si>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</si>
  <si>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</si>
  <si>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</si>
  <si>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</si>
  <si>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</si>
  <si>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</si>
  <si>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</si>
  <si>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</si>
  <si>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</si>
  <si>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</si>
  <si>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</si>
  <si>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</si>
  <si>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</si>
  <si>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</si>
  <si>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</si>
  <si>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</si>
  <si>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</si>
  <si>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</si>
  <si>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</si>
  <si>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</si>
  <si>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</si>
  <si>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</si>
  <si>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</si>
  <si>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</si>
  <si>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</si>
  <si>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</si>
  <si>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</si>
  <si>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</si>
  <si>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</si>
  <si>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</si>
  <si>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</si>
  <si>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</si>
  <si>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</si>
  <si>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</si>
  <si>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</si>
  <si>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</si>
  <si>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</si>
  <si>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</si>
  <si>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</si>
  <si>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</si>
  <si>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</si>
  <si>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</si>
  <si>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</si>
  <si>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</si>
  <si>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</si>
  <si>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</si>
  <si>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</si>
  <si>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</si>
  <si>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</si>
  <si>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</si>
  <si>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</si>
  <si>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</si>
  <si>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</si>
  <si>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</si>
  <si>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</si>
  <si>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</si>
  <si>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</si>
  <si>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</si>
  <si>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</si>
  <si>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</si>
  <si>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</si>
  <si>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</si>
  <si>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</si>
  <si>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</si>
  <si>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</si>
  <si>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</si>
  <si>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</si>
  <si>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</si>
  <si>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</si>
  <si>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</si>
  <si>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</si>
  <si>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</si>
  <si>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</si>
  <si>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</si>
  <si>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</si>
  <si>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</si>
  <si>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</si>
  <si>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</si>
  <si>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</si>
  <si>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</si>
  <si>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</si>
  <si>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</si>
  <si>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</si>
  <si>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</si>
  <si>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</si>
  <si>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</si>
  <si>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</si>
  <si>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</si>
  <si>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</si>
  <si>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</si>
  <si>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</si>
  <si>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</si>
  <si>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</si>
  <si>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</si>
  <si>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</si>
  <si>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</si>
  <si>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</si>
  <si>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</si>
  <si>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</si>
  <si>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</si>
  <si>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</si>
  <si>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</si>
  <si>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</si>
  <si>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</si>
  <si>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</si>
  <si>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</si>
  <si>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</si>
  <si>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</si>
  <si>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</si>
  <si>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</si>
  <si>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</si>
  <si>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</si>
  <si>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</si>
  <si>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</si>
  <si>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</si>
  <si>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</si>
  <si>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</si>
  <si>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</si>
  <si>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</si>
  <si>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</si>
  <si>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</si>
  <si>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</si>
  <si>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</si>
  <si>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</si>
  <si>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</si>
  <si>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</si>
  <si>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</si>
  <si>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</si>
  <si>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</si>
  <si>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</si>
  <si>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</si>
  <si>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</si>
  <si>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</si>
  <si>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</si>
  <si>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</si>
  <si>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</si>
  <si>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</si>
  <si>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</si>
  <si>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</si>
  <si>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</si>
  <si>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</si>
  <si>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</si>
  <si>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</si>
  <si>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</si>
  <si>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</si>
  <si>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</si>
  <si>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</si>
  <si>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</si>
  <si>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</si>
  <si>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</si>
  <si>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</si>
  <si>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</si>
  <si>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</si>
  <si>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</si>
  <si>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</si>
  <si>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</si>
  <si>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</si>
  <si>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</si>
  <si>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</si>
  <si>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</si>
  <si>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</si>
  <si>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</si>
  <si>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</si>
  <si>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</si>
  <si>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</si>
  <si>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</si>
  <si>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</si>
  <si>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</si>
  <si>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</si>
  <si>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</si>
  <si>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</si>
  <si>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</si>
  <si>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</si>
  <si>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</si>
  <si>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</si>
  <si>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</si>
  <si>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</si>
  <si>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</si>
  <si>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</si>
  <si>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</si>
  <si>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</si>
  <si>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</si>
  <si>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</si>
  <si>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</si>
  <si>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</si>
  <si>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</si>
  <si>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</si>
  <si>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</si>
  <si>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</si>
  <si>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</si>
  <si>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</si>
  <si>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</si>
  <si>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</si>
  <si>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</si>
  <si>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</si>
  <si>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</si>
  <si>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</si>
  <si>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</si>
  <si>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</si>
  <si>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</si>
  <si>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</si>
  <si>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</si>
  <si>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</si>
  <si>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</si>
  <si>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</si>
  <si>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</si>
  <si>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</si>
  <si>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</si>
  <si>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</si>
  <si>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</si>
  <si>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</si>
  <si>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</si>
  <si>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</si>
  <si>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</si>
  <si>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</si>
  <si>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</si>
  <si>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</si>
  <si>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</si>
  <si>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</si>
  <si>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</si>
  <si>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</si>
  <si>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</si>
  <si>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</si>
  <si>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</si>
  <si>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</si>
  <si>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</si>
  <si>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</si>
  <si>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</si>
  <si>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</si>
  <si>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</si>
  <si>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</si>
  <si>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</si>
  <si>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</si>
  <si>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</si>
  <si>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</si>
  <si>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</si>
  <si>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</si>
  <si>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</si>
  <si>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</si>
  <si>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</si>
  <si>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</si>
  <si>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</si>
  <si>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</si>
  <si>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</si>
  <si>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</si>
  <si>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</si>
  <si>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</si>
  <si>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</si>
  <si>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</si>
  <si>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</si>
  <si>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</si>
  <si>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</si>
  <si>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</si>
  <si>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</si>
  <si>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</si>
  <si>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</si>
  <si>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</si>
  <si>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</si>
  <si>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</si>
  <si>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</si>
  <si>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</si>
  <si>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</si>
  <si>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</si>
  <si>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</si>
  <si>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</si>
  <si>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</si>
  <si>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</si>
  <si>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</si>
  <si>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</si>
  <si>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</si>
  <si>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</si>
  <si>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</si>
  <si>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</si>
  <si>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</si>
  <si>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</si>
  <si>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</si>
  <si>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</si>
  <si>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</si>
  <si>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</si>
  <si>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</si>
  <si>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</si>
  <si>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</si>
  <si>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</si>
  <si>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</si>
  <si>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</si>
  <si>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</si>
  <si>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</si>
  <si>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</si>
  <si>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</si>
  <si>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</si>
  <si>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</si>
  <si>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</si>
  <si>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</si>
  <si>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</si>
  <si>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</si>
  <si>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</si>
  <si>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</si>
  <si>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</si>
  <si>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</si>
  <si>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</si>
  <si>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</si>
  <si>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</si>
  <si>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</si>
  <si>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</si>
  <si>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</si>
  <si>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</si>
  <si>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</si>
  <si>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</si>
  <si>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</si>
  <si>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</si>
  <si>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</si>
  <si>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</si>
  <si>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</si>
  <si>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</si>
  <si>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</si>
  <si>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</si>
  <si>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</si>
  <si>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</si>
  <si>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</si>
  <si>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</si>
  <si>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</si>
  <si>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</si>
  <si>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</si>
  <si>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</si>
  <si>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</si>
  <si>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</si>
  <si>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</si>
  <si>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</si>
  <si>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</si>
  <si>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</si>
  <si>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</si>
  <si>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</si>
  <si>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</si>
  <si>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</si>
  <si>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</si>
  <si>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</si>
  <si>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</si>
  <si>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</si>
  <si>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</si>
  <si>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</si>
  <si>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</si>
  <si>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</si>
  <si>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</si>
  <si>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</si>
  <si>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</si>
  <si>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</si>
  <si>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</si>
  <si>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</si>
  <si>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</si>
  <si>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</si>
  <si>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</si>
  <si>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</si>
  <si>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</si>
  <si>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</si>
  <si>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</si>
  <si>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</si>
  <si>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</si>
  <si>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</si>
  <si>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</si>
  <si>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</si>
  <si>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</si>
  <si>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</si>
  <si>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</si>
  <si>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</si>
  <si>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</si>
  <si>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</si>
  <si>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</si>
  <si>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</si>
  <si>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</si>
  <si>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</si>
  <si>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</si>
  <si>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</si>
  <si>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</si>
  <si>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</si>
  <si>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</si>
  <si>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</si>
  <si>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</si>
  <si>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</si>
  <si>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</si>
  <si>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</si>
  <si>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</si>
  <si>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</si>
  <si>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</si>
  <si>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</si>
  <si>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</si>
  <si>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</si>
  <si>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</si>
  <si>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</si>
  <si>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</si>
  <si>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</si>
  <si>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</si>
  <si>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</si>
  <si>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</si>
  <si>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</si>
  <si>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</si>
  <si>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</si>
  <si>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</si>
  <si>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</si>
  <si>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</si>
  <si>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</si>
  <si>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</si>
  <si>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</si>
  <si>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</si>
  <si>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</si>
  <si>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</si>
  <si>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</si>
  <si>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</si>
  <si>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</si>
  <si>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</si>
  <si>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</si>
  <si>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</si>
  <si>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</si>
  <si>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</si>
  <si>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</si>
  <si>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</si>
  <si>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</si>
  <si>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</si>
  <si>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</si>
  <si>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</si>
  <si>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</si>
  <si>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</si>
  <si>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</si>
  <si>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</si>
  <si>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</si>
  <si>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</si>
  <si>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</si>
  <si>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</si>
  <si>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</si>
  <si>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</si>
  <si>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</si>
  <si>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</si>
  <si>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</si>
  <si>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</si>
  <si>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</si>
  <si>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</si>
  <si>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</si>
  <si>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</si>
  <si>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</si>
  <si>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</si>
  <si>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</si>
  <si>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</si>
  <si>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</si>
  <si>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</si>
  <si>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</si>
  <si>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</si>
  <si>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</si>
  <si>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</si>
  <si>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</si>
  <si>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</si>
  <si>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</si>
  <si>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</si>
  <si>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</si>
  <si>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</si>
  <si>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</si>
  <si>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</si>
  <si>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</si>
  <si>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</si>
  <si>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</si>
  <si>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</si>
  <si>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</si>
  <si>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</si>
  <si>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</si>
  <si>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</si>
  <si>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</si>
  <si>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</si>
  <si>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</si>
  <si>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</si>
  <si>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</si>
  <si>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</si>
  <si>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</si>
  <si>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</si>
  <si>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</si>
  <si>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</si>
  <si>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</si>
  <si>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</si>
  <si>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</si>
  <si>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</si>
  <si>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</si>
  <si>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</si>
  <si>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</si>
  <si>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</si>
  <si>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</si>
  <si>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</si>
  <si>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</si>
  <si>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</si>
  <si>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</si>
  <si>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</si>
  <si>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</si>
  <si>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</si>
  <si>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</si>
  <si>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</si>
  <si>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</si>
  <si>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</si>
  <si>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</si>
  <si>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</si>
  <si>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</si>
  <si>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</si>
  <si>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</si>
  <si>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</si>
  <si>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</si>
  <si>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</si>
  <si>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</si>
  <si>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</si>
  <si>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</si>
  <si>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</si>
  <si>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</si>
  <si>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</si>
  <si>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</si>
  <si>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</si>
  <si>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</si>
  <si>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</si>
  <si>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</si>
  <si>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</si>
  <si>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</si>
  <si>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</si>
  <si>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</si>
  <si>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</si>
  <si>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</si>
  <si>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</si>
  <si>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</si>
  <si>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</si>
  <si>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</si>
  <si>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</si>
  <si>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</si>
  <si>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</si>
  <si>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</si>
  <si>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</si>
  <si>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</si>
  <si>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</si>
  <si>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</si>
  <si>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</si>
  <si>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</si>
  <si>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</si>
  <si>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</si>
  <si>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</si>
  <si>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</si>
  <si>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</si>
  <si>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</si>
  <si>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</si>
  <si>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</si>
  <si>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</si>
  <si>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</si>
  <si>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</si>
  <si>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</si>
  <si>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</si>
  <si>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</si>
  <si>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</si>
  <si>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</si>
  <si>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</si>
  <si>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</si>
  <si>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</si>
  <si>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</si>
  <si>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</si>
  <si>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</si>
  <si>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</si>
  <si>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</si>
  <si>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</si>
  <si>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</si>
  <si>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</si>
  <si>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</si>
  <si>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</si>
  <si>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</si>
  <si>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</si>
  <si>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</si>
  <si>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</si>
  <si>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</si>
  <si>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</si>
  <si>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</si>
  <si>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</si>
  <si>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</si>
  <si>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</si>
  <si>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</si>
  <si>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</si>
  <si>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</si>
  <si>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</si>
  <si>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</si>
  <si>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</si>
  <si>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</si>
  <si>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</si>
  <si>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</si>
  <si>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</si>
  <si>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</si>
  <si>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</si>
  <si>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</si>
  <si>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</si>
  <si>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</si>
  <si>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</si>
  <si>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</si>
  <si>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</si>
  <si>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</si>
  <si>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</si>
  <si>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</si>
  <si>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</si>
  <si>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</si>
  <si>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</si>
  <si>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</si>
  <si>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</si>
  <si>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</si>
  <si>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</si>
  <si>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</si>
  <si>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</si>
  <si>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</si>
  <si>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</si>
  <si>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</si>
  <si>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</si>
  <si>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</si>
  <si>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</si>
  <si>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</si>
  <si>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</si>
  <si>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</si>
  <si>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</si>
  <si>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</si>
  <si>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</si>
  <si>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</si>
  <si>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</si>
  <si>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</si>
  <si>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</si>
  <si>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</si>
  <si>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</si>
  <si>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</si>
  <si>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</si>
  <si>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</si>
  <si>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</si>
  <si>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</si>
  <si>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</si>
  <si>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</si>
  <si>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</si>
  <si>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</si>
  <si>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</si>
  <si>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</si>
  <si>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</si>
  <si>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</si>
  <si>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</si>
  <si>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</si>
  <si>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</si>
  <si>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</si>
  <si>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</si>
  <si>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</si>
  <si>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</si>
  <si>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</si>
  <si>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</si>
  <si>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</si>
  <si>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</si>
  <si>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</si>
  <si>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</si>
  <si>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</si>
  <si>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</si>
  <si>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</si>
  <si>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</si>
  <si>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</si>
  <si>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</si>
  <si>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</si>
  <si>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</si>
  <si>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</si>
  <si>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</si>
  <si>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</si>
  <si>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</si>
  <si>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</si>
  <si>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</si>
  <si>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</si>
  <si>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</si>
  <si>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</si>
  <si>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</si>
  <si>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</si>
  <si>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</si>
  <si>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</si>
  <si>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</si>
  <si>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</si>
  <si>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</si>
  <si>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</si>
  <si>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</si>
  <si>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</si>
  <si>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</si>
  <si>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</si>
  <si>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</si>
  <si>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</si>
  <si>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</si>
  <si>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</si>
  <si>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</si>
  <si>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</si>
  <si>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</si>
  <si>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</si>
  <si>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</si>
  <si>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</si>
  <si>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</si>
  <si>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</si>
  <si>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</si>
  <si>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</si>
  <si>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</si>
  <si>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</si>
  <si>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</si>
  <si>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</si>
  <si>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</si>
  <si>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</si>
  <si>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</si>
  <si>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</si>
  <si>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</si>
  <si>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</si>
  <si>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</si>
  <si>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</si>
  <si>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</si>
  <si>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</si>
  <si>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</si>
  <si>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</si>
  <si>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</si>
  <si>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</si>
  <si>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</si>
  <si>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</si>
  <si>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</si>
  <si>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</si>
  <si>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</si>
  <si>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</si>
  <si>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</si>
  <si>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</si>
  <si>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</si>
  <si>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</si>
  <si>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</si>
  <si>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</si>
  <si>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</si>
  <si>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</si>
  <si>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</si>
  <si>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</si>
  <si>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</si>
  <si>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</si>
  <si>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</si>
  <si>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</si>
  <si>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</si>
  <si>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</si>
  <si>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</si>
  <si>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</si>
  <si>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</si>
  <si>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</si>
  <si>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</si>
  <si>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</si>
  <si>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</si>
  <si>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</si>
  <si>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</si>
  <si>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</si>
  <si>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</si>
  <si>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</si>
  <si>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</si>
  <si>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</si>
  <si>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</si>
  <si>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</si>
  <si>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</si>
  <si>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</si>
  <si>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</si>
  <si>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</si>
  <si>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</si>
  <si>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</si>
  <si>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</si>
  <si>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</si>
  <si>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</si>
  <si>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</si>
  <si>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</si>
  <si>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</si>
  <si>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</si>
  <si>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</si>
  <si>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</si>
  <si>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</si>
  <si>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</si>
  <si>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</si>
  <si>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</si>
  <si>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</si>
  <si>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</si>
  <si>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</si>
  <si>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</si>
  <si>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</si>
  <si>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</si>
  <si>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</si>
  <si>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</si>
  <si>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</si>
  <si>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</si>
  <si>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</si>
  <si>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</si>
  <si>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</si>
  <si>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</si>
  <si>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</si>
  <si>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</si>
  <si>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</si>
  <si>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</si>
  <si>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</si>
  <si>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</si>
  <si>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</si>
  <si>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</si>
  <si>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</si>
  <si>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</si>
  <si>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</si>
  <si>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</si>
  <si>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</si>
  <si>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</si>
  <si>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</si>
  <si>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</si>
  <si>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</si>
  <si>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</si>
  <si>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</si>
  <si>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</si>
  <si>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</si>
  <si>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</si>
  <si>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</si>
  <si>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</si>
  <si>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</si>
  <si>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</si>
  <si>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</si>
  <si>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</si>
  <si>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</si>
  <si>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</si>
  <si>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</si>
  <si>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</si>
  <si>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</si>
  <si>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</si>
  <si>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</si>
  <si>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</si>
  <si>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</si>
  <si>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</si>
  <si>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</si>
  <si>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</si>
  <si>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</si>
  <si>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</si>
  <si>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</si>
  <si>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</si>
  <si>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</si>
  <si>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</si>
  <si>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</si>
  <si>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</si>
  <si>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</si>
  <si>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</si>
  <si>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</si>
  <si>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</si>
  <si>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</si>
  <si>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</si>
  <si>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</si>
  <si>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</si>
  <si>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</si>
  <si>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</si>
  <si>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</si>
  <si>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</si>
  <si>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</si>
  <si>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</si>
  <si>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</si>
  <si>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</si>
  <si>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</si>
  <si>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</si>
  <si>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</si>
  <si>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</si>
  <si>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</si>
  <si>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</si>
  <si>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</si>
  <si>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</si>
  <si>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</si>
  <si>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</si>
  <si>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</si>
  <si>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</si>
  <si>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</si>
  <si>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</si>
  <si>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</si>
  <si>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</si>
  <si>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</si>
  <si>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</si>
  <si>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</si>
  <si>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</si>
  <si>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</si>
  <si>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</si>
  <si>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</si>
  <si>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</si>
  <si>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</si>
  <si>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</si>
  <si>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</si>
  <si>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</si>
  <si>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</si>
  <si>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</si>
  <si>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</si>
  <si>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</si>
  <si>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</si>
  <si>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</si>
  <si>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</si>
  <si>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</si>
  <si>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</si>
  <si>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</si>
  <si>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</si>
  <si>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</si>
  <si>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</si>
  <si>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</si>
  <si>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</si>
  <si>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</si>
  <si>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</si>
  <si>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</si>
  <si>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</si>
  <si>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</si>
  <si>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</si>
  <si>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</si>
  <si>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</si>
  <si>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</si>
  <si>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</si>
  <si>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</si>
  <si>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</si>
  <si>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</si>
  <si>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</si>
  <si>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</si>
  <si>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</si>
  <si>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</si>
  <si>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</si>
  <si>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</si>
  <si>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</si>
  <si>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</si>
  <si>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</si>
  <si>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</si>
  <si>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</si>
  <si>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</si>
  <si>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</si>
  <si>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</si>
  <si>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</si>
  <si>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</si>
  <si>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</si>
  <si>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</si>
  <si>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</si>
  <si>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</si>
  <si>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</si>
  <si>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</si>
  <si>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</si>
  <si>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</si>
  <si>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</si>
  <si>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</si>
  <si>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</si>
  <si>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</si>
  <si>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</si>
  <si>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</si>
  <si>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</si>
  <si>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</si>
  <si>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</si>
  <si>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</si>
  <si>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</si>
  <si>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</si>
  <si>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</si>
  <si>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</si>
  <si>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</si>
  <si>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</si>
  <si>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</si>
  <si>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</si>
  <si>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</si>
  <si>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</si>
  <si>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</si>
  <si>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</si>
  <si>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</si>
  <si>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</si>
  <si>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</si>
  <si>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</si>
  <si>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</si>
  <si>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</si>
  <si>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</si>
  <si>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</si>
  <si>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</si>
  <si>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</si>
  <si>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</si>
  <si>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</si>
  <si>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</si>
  <si>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</si>
  <si>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</si>
  <si>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</si>
  <si>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</si>
  <si>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</si>
  <si>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</si>
  <si>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</si>
  <si>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</si>
  <si>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</si>
  <si>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</si>
  <si>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</si>
  <si>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</si>
  <si>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</si>
  <si>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</si>
  <si>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</si>
  <si>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</si>
  <si>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</si>
  <si>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</si>
  <si>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</si>
  <si>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</si>
  <si>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</si>
  <si>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</si>
  <si>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</si>
  <si>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</si>
  <si>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</si>
  <si>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</si>
  <si>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</si>
  <si>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</si>
  <si>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</si>
  <si>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</si>
  <si>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</si>
  <si>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</si>
  <si>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</si>
  <si>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</si>
  <si>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</si>
  <si>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</si>
  <si>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</si>
  <si>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</si>
  <si>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</si>
  <si>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</si>
  <si>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</si>
  <si>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</si>
  <si>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</si>
  <si>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</si>
  <si>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</si>
  <si>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</si>
  <si>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</si>
  <si>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</si>
  <si>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</si>
  <si>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</si>
  <si>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</si>
  <si>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</si>
  <si>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</si>
  <si>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</si>
  <si>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</si>
  <si>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</si>
  <si>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</si>
  <si>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</si>
  <si>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</si>
  <si>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</si>
  <si>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</si>
  <si>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</si>
  <si>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</si>
  <si>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</si>
  <si>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</si>
  <si>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</si>
  <si>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</si>
  <si>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</si>
  <si>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</si>
  <si>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</si>
  <si>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</si>
  <si>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</si>
  <si>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</si>
  <si>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</si>
  <si>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</si>
  <si>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</si>
  <si>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</si>
  <si>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</si>
  <si>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</si>
  <si>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</si>
  <si>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</si>
  <si>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</si>
  <si>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</si>
  <si>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</si>
  <si>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</si>
  <si>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</si>
  <si>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</si>
  <si>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</si>
  <si>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</si>
  <si>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</si>
  <si>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</si>
  <si>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</si>
  <si>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</si>
  <si>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</si>
  <si>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</si>
  <si>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</si>
  <si>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</si>
  <si>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</si>
  <si>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</si>
  <si>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</si>
  <si>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</si>
  <si>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</si>
  <si>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</si>
  <si>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</si>
  <si>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</si>
  <si>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</si>
  <si>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</si>
  <si>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</si>
  <si>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</si>
  <si>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</si>
  <si>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</si>
  <si>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</si>
  <si>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</si>
  <si>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</si>
  <si>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</si>
  <si>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</si>
  <si>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</si>
  <si>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</si>
  <si>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</si>
  <si>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</si>
  <si>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</si>
  <si>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</si>
  <si>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</si>
  <si>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</si>
  <si>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</si>
  <si>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</si>
  <si>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</si>
  <si>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</si>
  <si>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</si>
  <si>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</si>
  <si>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</si>
  <si>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</si>
  <si>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</si>
  <si>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</si>
  <si>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</si>
  <si>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</si>
  <si>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</si>
  <si>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</si>
  <si>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</si>
  <si>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</si>
  <si>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</si>
  <si>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</si>
  <si>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</si>
  <si>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</si>
  <si>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</si>
  <si>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</si>
  <si>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</si>
  <si>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</si>
  <si>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</si>
  <si>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</si>
  <si>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</si>
  <si>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</si>
  <si>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</si>
  <si>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</si>
  <si>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</si>
  <si>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</si>
  <si>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</si>
  <si>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</si>
  <si>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</si>
  <si>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</si>
  <si>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</si>
  <si>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</si>
  <si>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</si>
  <si>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</si>
  <si>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</si>
  <si>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</si>
  <si>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</si>
  <si>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</si>
  <si>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</si>
  <si>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</si>
  <si>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</si>
  <si>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</si>
  <si>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</si>
  <si>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</si>
  <si>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</si>
  <si>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</si>
  <si>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</si>
  <si>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</si>
  <si>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</si>
  <si>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</si>
  <si>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</si>
  <si>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</si>
  <si>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</si>
  <si>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</si>
  <si>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</si>
  <si>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</si>
  <si>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</si>
  <si>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</si>
  <si>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</si>
  <si>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</si>
  <si>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</si>
  <si>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</si>
  <si>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</si>
  <si>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</si>
  <si>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</si>
  <si>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</si>
  <si>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</si>
  <si>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</si>
  <si>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</si>
  <si>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</si>
  <si>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</si>
  <si>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</si>
  <si>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</si>
  <si>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</si>
  <si>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</si>
  <si>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</si>
  <si>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</si>
  <si>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</si>
  <si>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</si>
  <si>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</si>
  <si>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</si>
  <si>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</si>
  <si>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</si>
  <si>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</si>
  <si>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</si>
  <si>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</si>
  <si>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</si>
  <si>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</si>
  <si>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</si>
  <si>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</si>
  <si>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</si>
  <si>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</si>
  <si>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</si>
  <si>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</si>
  <si>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</si>
  <si>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</si>
  <si>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</si>
  <si>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</si>
  <si>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</si>
  <si>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</si>
  <si>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</si>
  <si>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</si>
  <si>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</si>
  <si>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</si>
  <si>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</si>
  <si>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</si>
  <si>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</si>
  <si>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</si>
  <si>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</si>
  <si>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</si>
  <si>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</si>
  <si>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</si>
  <si>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</si>
  <si>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</si>
  <si>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</si>
  <si>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</si>
  <si>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</si>
  <si>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</si>
  <si>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</si>
  <si>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</si>
  <si>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</si>
  <si>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</si>
  <si>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</si>
  <si>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</si>
  <si>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</si>
  <si>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</si>
  <si>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</si>
  <si>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</si>
  <si>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</si>
  <si>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</si>
  <si>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</si>
  <si>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</si>
  <si>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</si>
  <si>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</si>
  <si>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</si>
  <si>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</si>
  <si>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</si>
  <si>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</si>
  <si>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</si>
  <si>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</si>
  <si>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</si>
  <si>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</si>
  <si>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</si>
  <si>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</si>
  <si>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</si>
  <si>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</si>
  <si>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</si>
  <si>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</si>
  <si>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</si>
  <si>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</si>
  <si>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</si>
  <si>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</si>
  <si>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</si>
  <si>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</si>
  <si>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</si>
  <si>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</si>
  <si>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</si>
  <si>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</si>
  <si>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</si>
  <si>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</si>
  <si>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</si>
  <si>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</si>
  <si>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</si>
  <si>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</si>
  <si>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</si>
  <si>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</si>
  <si>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</si>
  <si>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</si>
  <si>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</si>
  <si>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</si>
  <si>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</si>
  <si>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</si>
  <si>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</si>
  <si>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</si>
  <si>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</si>
  <si>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</si>
  <si>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</si>
  <si>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</si>
  <si>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</si>
  <si>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</si>
  <si>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</si>
  <si>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</si>
  <si>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</si>
  <si>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</si>
  <si>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</si>
  <si>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</si>
  <si>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</si>
  <si>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</si>
  <si>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</si>
  <si>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</si>
  <si>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</si>
  <si>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</si>
  <si>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</si>
  <si>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</si>
  <si>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</si>
  <si>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</si>
  <si>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</si>
  <si>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</si>
  <si>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</si>
  <si>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</si>
  <si>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</si>
  <si>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</si>
  <si>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</si>
  <si>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</si>
  <si>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</si>
  <si>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</si>
  <si>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</si>
  <si>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</si>
  <si>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</si>
  <si>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</si>
  <si>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</si>
  <si>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</si>
  <si>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</si>
  <si>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</si>
  <si>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</si>
  <si>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</si>
  <si>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</si>
  <si>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</si>
  <si>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</si>
  <si>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</si>
  <si>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</si>
  <si>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</si>
  <si>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</si>
  <si>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</si>
  <si>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</si>
  <si>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</si>
  <si>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</si>
  <si>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</si>
  <si>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</si>
  <si>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</si>
  <si>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</si>
  <si>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</si>
  <si>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</si>
  <si>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</si>
  <si>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</si>
  <si>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</si>
  <si>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</si>
  <si>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</si>
  <si>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</si>
  <si>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</si>
  <si>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</si>
  <si>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</si>
  <si>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</si>
  <si>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</si>
  <si>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</si>
  <si>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</si>
  <si>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</si>
  <si>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</si>
  <si>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</si>
  <si>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</si>
  <si>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</si>
  <si>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</si>
  <si>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</si>
  <si>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</si>
  <si>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</si>
  <si>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</si>
  <si>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</si>
  <si>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</si>
  <si>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</si>
  <si>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</si>
  <si>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</si>
  <si>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</si>
  <si>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</si>
  <si>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</si>
  <si>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</si>
  <si>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</si>
  <si>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</si>
  <si>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</si>
  <si>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</si>
  <si>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</si>
  <si>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</si>
  <si>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</si>
  <si>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</si>
  <si>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</si>
  <si>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</si>
  <si>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</si>
  <si>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</si>
  <si>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</si>
  <si>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</si>
  <si>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</si>
  <si>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</si>
  <si>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</si>
  <si>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</si>
  <si>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</si>
  <si>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</si>
  <si>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</si>
  <si>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</si>
  <si>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</si>
  <si>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</si>
  <si>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</si>
  <si>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</si>
  <si>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</si>
  <si>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</si>
  <si>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</si>
  <si>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</si>
  <si>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</si>
  <si>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</si>
  <si>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</si>
  <si>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</si>
  <si>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</si>
  <si>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</si>
  <si>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</si>
  <si>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</si>
  <si>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</si>
  <si>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</si>
  <si>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</si>
  <si>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</si>
  <si>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</si>
  <si>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</si>
  <si>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</si>
  <si>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</si>
  <si>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</si>
  <si>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</si>
  <si>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</si>
  <si>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</si>
  <si>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</si>
  <si>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</si>
  <si>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</si>
  <si>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</si>
  <si>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</si>
  <si>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</si>
  <si>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</si>
  <si>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</si>
  <si>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</si>
  <si>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</si>
  <si>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</si>
  <si>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</si>
  <si>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</si>
  <si>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</si>
  <si>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</si>
  <si>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</si>
  <si>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</si>
  <si>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</si>
  <si>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</si>
  <si>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</si>
  <si>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</si>
  <si>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</si>
  <si>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</si>
  <si>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</si>
  <si>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</si>
  <si>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</si>
  <si>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</si>
  <si>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</si>
  <si>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</si>
  <si>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</si>
  <si>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</si>
  <si>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</si>
  <si>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</si>
  <si>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</si>
  <si>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</si>
  <si>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</si>
  <si>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</si>
  <si>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</si>
  <si>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</si>
  <si>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</si>
  <si>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</si>
  <si>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</si>
  <si>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</si>
  <si>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</si>
  <si>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</si>
  <si>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</si>
  <si>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</si>
  <si>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</si>
  <si>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</si>
  <si>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</si>
  <si>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</si>
  <si>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</si>
  <si>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</si>
  <si>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</si>
  <si>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</si>
  <si>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</si>
  <si>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</si>
  <si>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</si>
  <si>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</si>
  <si>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</si>
  <si>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</si>
  <si>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</si>
  <si>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</si>
  <si>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</si>
  <si>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</si>
  <si>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</si>
  <si>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</si>
  <si>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</si>
  <si>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</si>
  <si>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</si>
  <si>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</si>
  <si>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</si>
  <si>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</si>
  <si>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</si>
  <si>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</si>
  <si>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</si>
  <si>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</si>
  <si>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</si>
  <si>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</si>
  <si>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</si>
  <si>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</si>
  <si>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</si>
  <si>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</si>
  <si>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</si>
  <si>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</si>
  <si>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</si>
  <si>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</si>
  <si>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</si>
  <si>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</si>
  <si>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</si>
  <si>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</si>
  <si>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</si>
  <si>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</si>
  <si>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</si>
  <si>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</si>
  <si>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</si>
  <si>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</si>
  <si>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</si>
  <si>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</si>
  <si>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</si>
  <si>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</si>
  <si>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</si>
  <si>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</si>
  <si>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</si>
  <si>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</si>
  <si>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</si>
  <si>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</si>
  <si>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</si>
  <si>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</si>
  <si>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</si>
  <si>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</si>
  <si>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</si>
  <si>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</si>
  <si>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</si>
  <si>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</si>
  <si>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</si>
  <si>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</si>
  <si>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</si>
  <si>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</si>
  <si>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</si>
  <si>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</si>
  <si>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</si>
  <si>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</si>
  <si>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</si>
  <si>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</si>
  <si>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</si>
  <si>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</si>
  <si>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</si>
  <si>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</si>
  <si>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</si>
  <si>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</si>
  <si>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</si>
  <si>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</si>
  <si>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</si>
  <si>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</si>
  <si>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</si>
  <si>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</si>
  <si>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</si>
  <si>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</si>
  <si>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</si>
  <si>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</si>
  <si>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</si>
  <si>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</si>
  <si>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</si>
  <si>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</si>
  <si>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</si>
  <si>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</si>
  <si>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</si>
  <si>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</si>
  <si>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</si>
  <si>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</si>
  <si>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</si>
  <si>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</si>
  <si>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</si>
  <si>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</si>
  <si>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</si>
  <si>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</si>
  <si>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</si>
  <si>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</si>
  <si>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</si>
  <si>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</si>
  <si>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</si>
  <si>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</si>
  <si>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</si>
  <si>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</si>
  <si>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</si>
  <si>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</si>
  <si>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</si>
  <si>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</si>
  <si>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</si>
  <si>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</si>
  <si>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</si>
  <si>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</si>
  <si>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</si>
  <si>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</si>
  <si>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</si>
  <si>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</si>
  <si>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</si>
  <si>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</si>
  <si>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</si>
  <si>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</si>
  <si>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</si>
  <si>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</si>
  <si>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</si>
  <si>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</si>
  <si>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</si>
  <si>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</si>
  <si>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</si>
  <si>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</si>
  <si>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</si>
  <si>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</si>
  <si>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</si>
  <si>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</si>
  <si>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</si>
  <si>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</si>
  <si>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</si>
  <si>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</si>
  <si>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</si>
  <si>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</si>
  <si>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</si>
  <si>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</si>
  <si>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</si>
  <si>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</si>
  <si>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</si>
  <si>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</si>
  <si>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</si>
  <si>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</si>
  <si>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</si>
  <si>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</si>
  <si>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</si>
  <si>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</si>
  <si>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</si>
  <si>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</si>
  <si>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</si>
  <si>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</si>
  <si>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</si>
  <si>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</si>
  <si>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</si>
  <si>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</si>
  <si>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</si>
  <si>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</si>
  <si>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</si>
  <si>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</si>
  <si>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</si>
  <si>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</si>
  <si>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</si>
  <si>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</si>
  <si>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</si>
  <si>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</si>
  <si>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</si>
  <si>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</si>
  <si>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</si>
  <si>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</si>
  <si>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</si>
  <si>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</si>
  <si>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</si>
  <si>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</si>
  <si>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</si>
  <si>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</si>
  <si>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</si>
  <si>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</si>
  <si>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</si>
  <si>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</si>
  <si>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</si>
  <si>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</si>
  <si>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</si>
  <si>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</si>
  <si>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</si>
  <si>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</si>
  <si>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</si>
  <si>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</si>
  <si>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</si>
  <si>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</si>
  <si>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</si>
  <si>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</si>
  <si>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</si>
  <si>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</si>
  <si>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</si>
  <si>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</si>
  <si>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</si>
  <si>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</si>
  <si>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</si>
  <si>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</si>
  <si>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</si>
  <si>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</si>
  <si>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</si>
  <si>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</si>
  <si>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</si>
  <si>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</si>
  <si>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</si>
  <si>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</si>
  <si>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</si>
  <si>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</si>
  <si>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</si>
  <si>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</si>
  <si>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</si>
  <si>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</si>
  <si>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</si>
  <si>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</si>
  <si>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</si>
  <si>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</si>
  <si>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</si>
  <si>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</si>
  <si>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</si>
  <si>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</si>
  <si>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</si>
  <si>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</si>
  <si>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</si>
  <si>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</si>
  <si>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</si>
  <si>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</si>
  <si>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</si>
  <si>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</si>
  <si>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</si>
  <si>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</si>
  <si>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</si>
  <si>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</si>
  <si>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</si>
  <si>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</si>
  <si>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</si>
  <si>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</si>
  <si>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</si>
  <si>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</si>
  <si>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</si>
  <si>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</si>
  <si>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</si>
  <si>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</si>
  <si>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</si>
  <si>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</si>
  <si>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</si>
  <si>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</si>
  <si>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</si>
  <si>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</si>
  <si>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</si>
  <si>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</si>
  <si>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</si>
  <si>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</si>
  <si>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</si>
  <si>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</si>
  <si>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</si>
  <si>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</si>
  <si>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</si>
  <si>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</si>
  <si>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</si>
  <si>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</si>
  <si>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</si>
  <si>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</si>
  <si>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</si>
  <si>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</si>
  <si>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</si>
  <si>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</si>
  <si>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</si>
  <si>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</si>
  <si>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</si>
  <si>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</si>
  <si>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</si>
  <si>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</si>
  <si>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</si>
  <si>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</si>
  <si>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</si>
  <si>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</si>
  <si>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</si>
  <si>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</si>
  <si>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</si>
  <si>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</si>
  <si>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</si>
  <si>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</si>
  <si>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</si>
  <si>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</si>
  <si>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</si>
  <si>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</si>
  <si>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</si>
  <si>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</si>
  <si>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</si>
  <si>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</si>
  <si>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</si>
  <si>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</si>
  <si>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</si>
  <si>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</si>
  <si>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</si>
  <si>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</si>
  <si>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</si>
  <si>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</si>
  <si>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</si>
  <si>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</si>
  <si>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</si>
  <si>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</si>
  <si>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</si>
  <si>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</si>
  <si>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</si>
  <si>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</si>
  <si>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</si>
  <si>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</si>
  <si>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</si>
  <si>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</si>
  <si>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</si>
  <si>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</si>
  <si>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</si>
  <si>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</si>
  <si>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</si>
  <si>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</si>
  <si>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</si>
  <si>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</si>
  <si>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</si>
  <si>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</si>
  <si>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</si>
  <si>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</si>
  <si>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</si>
  <si>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</si>
  <si>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</si>
  <si>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</si>
  <si>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</si>
  <si>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</si>
  <si>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</si>
  <si>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</si>
  <si>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</si>
  <si>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</si>
  <si>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</si>
  <si>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</si>
  <si>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</si>
  <si>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</si>
  <si>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</si>
  <si>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</si>
  <si>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</si>
  <si>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</si>
  <si>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</si>
  <si>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</si>
  <si>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</si>
  <si>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</si>
  <si>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</si>
  <si>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</si>
  <si>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</si>
  <si>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</si>
  <si>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</si>
  <si>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</si>
  <si>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</si>
  <si>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</si>
  <si>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</si>
  <si>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</si>
  <si>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</si>
  <si>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</si>
  <si>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</si>
  <si>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</si>
  <si>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</si>
  <si>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</si>
  <si>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</si>
  <si>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</si>
  <si>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</si>
  <si>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</si>
  <si>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</si>
  <si>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</si>
  <si>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</si>
  <si>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</si>
  <si>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</si>
  <si>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</si>
  <si>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</si>
  <si>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</si>
  <si>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</si>
  <si>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</si>
  <si>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</si>
  <si>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</si>
  <si>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</si>
  <si>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</si>
  <si>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</si>
  <si>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</si>
  <si>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</si>
  <si>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</si>
  <si>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</si>
  <si>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</si>
  <si>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</si>
  <si>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</si>
  <si>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</si>
  <si>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</si>
  <si>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</si>
  <si>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</si>
  <si>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</si>
  <si>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</si>
  <si>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</si>
  <si>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</si>
  <si>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</si>
  <si>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</si>
  <si>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</si>
  <si>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</si>
  <si>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</si>
  <si>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</si>
  <si>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</si>
  <si>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</si>
  <si>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</si>
  <si>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</si>
  <si>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</si>
  <si>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</si>
  <si>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</si>
  <si>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</si>
  <si>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</si>
  <si>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</si>
  <si>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</si>
  <si>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</si>
  <si>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</si>
  <si>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</si>
  <si>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</si>
  <si>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</si>
  <si>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</si>
  <si>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</si>
  <si>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</si>
  <si>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</si>
  <si>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</si>
  <si>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</si>
  <si>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</si>
  <si>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</si>
  <si>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</si>
  <si>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</si>
  <si>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</si>
  <si>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</si>
  <si>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</si>
  <si>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</si>
  <si>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</si>
  <si>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</si>
  <si>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</si>
  <si>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</si>
  <si>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</si>
  <si>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</si>
  <si>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</si>
  <si>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</si>
  <si>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</si>
  <si>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</si>
  <si>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</si>
  <si>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</si>
  <si>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</si>
  <si>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</si>
  <si>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</si>
  <si>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</si>
  <si>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</si>
  <si>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</si>
  <si>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</si>
  <si>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</si>
  <si>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</si>
  <si>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</si>
  <si>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</si>
  <si>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</si>
  <si>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</si>
  <si>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</si>
  <si>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</si>
  <si>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</si>
  <si>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</si>
  <si>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</si>
  <si>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</si>
  <si>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</si>
  <si>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</si>
  <si>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</si>
  <si>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</si>
  <si>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</si>
  <si>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</si>
  <si>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</si>
  <si>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</si>
  <si>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</si>
  <si>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</si>
  <si>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</si>
  <si>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</si>
  <si>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</si>
  <si>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</si>
  <si>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</si>
  <si>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</si>
  <si>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</si>
  <si>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</si>
  <si>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</si>
  <si>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</si>
  <si>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</si>
  <si>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</si>
  <si>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</si>
  <si>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</si>
  <si>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</si>
  <si>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</si>
  <si>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</si>
  <si>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</si>
  <si>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</si>
  <si>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</si>
  <si>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</si>
  <si>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</si>
  <si>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</si>
  <si>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</si>
  <si>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</si>
  <si>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</si>
  <si>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</si>
  <si>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</si>
  <si>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</si>
  <si>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</si>
  <si>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</si>
  <si>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</si>
  <si>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</si>
  <si>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</si>
  <si>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</si>
  <si>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</si>
  <si>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</si>
  <si>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</si>
  <si>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</si>
  <si>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</si>
  <si>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</si>
  <si>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</si>
  <si>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</si>
  <si>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</si>
  <si>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</si>
  <si>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</si>
  <si>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</si>
  <si>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</si>
  <si>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</si>
  <si>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</si>
  <si>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</si>
  <si>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</si>
  <si>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</si>
  <si>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</si>
  <si>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</si>
  <si>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</si>
  <si>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</si>
  <si>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</si>
  <si>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</si>
  <si>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</si>
  <si>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</si>
  <si>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</si>
  <si>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</si>
  <si>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</si>
  <si>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</si>
  <si>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</si>
  <si>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</si>
  <si>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</si>
  <si>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</si>
  <si>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</si>
  <si>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</si>
  <si>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</si>
  <si>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</si>
  <si>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</si>
  <si>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</si>
  <si>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</si>
  <si>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</si>
  <si>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</si>
  <si>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</si>
  <si>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</si>
  <si>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</si>
  <si>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</si>
  <si>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</si>
  <si>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</si>
  <si>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</si>
  <si>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</si>
  <si>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</si>
  <si>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</si>
  <si>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</si>
  <si>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</si>
  <si>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</si>
  <si>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</si>
  <si>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</si>
  <si>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</si>
  <si>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</si>
  <si>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</si>
  <si>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</si>
  <si>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</si>
  <si>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</si>
  <si>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</si>
  <si>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</si>
  <si>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</si>
  <si>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</si>
  <si>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</si>
  <si>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</si>
  <si>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</si>
  <si>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</si>
  <si>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</si>
  <si>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</si>
  <si>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</si>
  <si>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</si>
  <si>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</si>
  <si>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</si>
  <si>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</si>
  <si>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</si>
  <si>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</si>
  <si>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</si>
  <si>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</si>
  <si>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</si>
  <si>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</si>
  <si>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</si>
  <si>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</si>
  <si>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</si>
  <si>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</si>
  <si>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</si>
  <si>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</si>
  <si>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</si>
  <si>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</si>
  <si>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</si>
  <si>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</si>
  <si>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</si>
  <si>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</si>
  <si>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</si>
  <si>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</si>
  <si>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</si>
  <si>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</si>
  <si>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</si>
  <si>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</si>
  <si>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</si>
  <si>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</si>
  <si>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</si>
  <si>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</si>
  <si>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</si>
  <si>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</si>
  <si>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</si>
  <si>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</si>
  <si>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</si>
  <si>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</si>
  <si>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</si>
  <si>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</si>
  <si>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</si>
  <si>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</si>
  <si>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</si>
  <si>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</si>
  <si>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</si>
  <si>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</si>
  <si>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</si>
  <si>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</si>
  <si>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</si>
  <si>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</si>
  <si>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</si>
  <si>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</si>
  <si>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</si>
  <si>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</si>
  <si>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</si>
  <si>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</si>
  <si>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</si>
  <si>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</si>
  <si>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</si>
  <si>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</si>
  <si>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</si>
  <si>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</si>
  <si>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</si>
  <si>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</si>
  <si>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</si>
  <si>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</si>
  <si>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</si>
  <si>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</si>
  <si>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</si>
  <si>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</si>
  <si>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</si>
  <si>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</si>
  <si>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</si>
  <si>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</si>
  <si>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</si>
  <si>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</si>
  <si>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</si>
  <si>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</si>
  <si>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</si>
  <si>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</si>
  <si>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</si>
  <si>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</si>
  <si>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</si>
  <si>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</si>
  <si>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</si>
  <si>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</si>
  <si>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</si>
  <si>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</si>
  <si>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</si>
  <si>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</si>
  <si>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</si>
  <si>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</si>
  <si>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</si>
  <si>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</si>
  <si>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</si>
  <si>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</si>
  <si>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</si>
  <si>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</si>
  <si>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</si>
  <si>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</si>
  <si>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</si>
  <si>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</si>
  <si>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</si>
  <si>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</si>
  <si>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</si>
  <si>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</si>
  <si>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</si>
  <si>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</si>
  <si>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</si>
  <si>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</si>
  <si>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</si>
  <si>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</si>
  <si>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</si>
  <si>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</si>
  <si>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</si>
  <si>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</si>
  <si>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</si>
  <si>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</si>
  <si>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</si>
  <si>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</si>
  <si>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</si>
  <si>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</si>
  <si>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</si>
  <si>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</si>
  <si>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</si>
  <si>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</si>
  <si>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</si>
  <si>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</si>
  <si>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</si>
  <si>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</si>
  <si>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</si>
  <si>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</si>
  <si>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</si>
  <si>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</si>
  <si>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</si>
  <si>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</si>
  <si>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</si>
  <si>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</si>
  <si>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</si>
  <si>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</si>
  <si>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</si>
  <si>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</si>
  <si>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</si>
  <si>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</si>
  <si>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</si>
  <si>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</si>
  <si>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</si>
  <si>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</si>
  <si>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</si>
  <si>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</si>
  <si>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</si>
  <si>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</si>
  <si>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</si>
  <si>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</si>
  <si>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</si>
  <si>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</si>
  <si>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</si>
  <si>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</si>
  <si>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</si>
  <si>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</si>
  <si>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</si>
  <si>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</si>
  <si>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</si>
  <si>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</si>
  <si>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</si>
  <si>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</si>
  <si>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</si>
  <si>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</si>
  <si>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</si>
  <si>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</si>
  <si>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</si>
  <si>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</si>
  <si>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</si>
  <si>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</si>
  <si>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</si>
  <si>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</si>
  <si>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</si>
  <si>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</si>
  <si>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</si>
  <si>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</si>
  <si>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</si>
  <si>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</si>
  <si>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</si>
  <si>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</si>
  <si>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</si>
  <si>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</si>
  <si>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</si>
  <si>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</si>
  <si>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</si>
  <si>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</si>
  <si>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</si>
  <si>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</si>
  <si>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</si>
  <si>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</si>
  <si>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</si>
  <si>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</si>
  <si>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</si>
  <si>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</si>
  <si>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</si>
  <si>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</si>
  <si>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</si>
  <si>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</si>
  <si>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</si>
  <si>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</si>
  <si>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</si>
  <si>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</si>
  <si>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</si>
  <si>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</si>
  <si>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</si>
  <si>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</si>
  <si>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</si>
  <si>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</si>
  <si>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</si>
  <si>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</si>
  <si>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</si>
  <si>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</si>
  <si>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</si>
  <si>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</si>
  <si>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</si>
  <si>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</si>
  <si>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</si>
  <si>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</si>
  <si>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</si>
  <si>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</si>
  <si>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</si>
  <si>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</si>
  <si>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</si>
  <si>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</si>
  <si>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</si>
  <si>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</si>
  <si>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</si>
  <si>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</si>
  <si>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</si>
  <si>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</si>
  <si>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</si>
  <si>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</si>
  <si>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</si>
  <si>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</si>
  <si>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</si>
  <si>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</si>
  <si>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</si>
  <si>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</si>
  <si>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</si>
  <si>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</si>
  <si>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</si>
  <si>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</si>
  <si>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</si>
  <si>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</si>
  <si>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</si>
  <si>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</si>
  <si>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</si>
  <si>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</si>
  <si>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</si>
  <si>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</si>
  <si>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</si>
  <si>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</si>
  <si>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</si>
  <si>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</si>
  <si>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</si>
  <si>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</si>
  <si>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</si>
  <si>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</si>
  <si>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</si>
  <si>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</si>
  <si>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</si>
  <si>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</si>
  <si>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</si>
  <si>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</si>
  <si>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</si>
  <si>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</si>
  <si>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</si>
  <si>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</si>
  <si>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</si>
  <si>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</si>
  <si>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</si>
  <si>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</si>
  <si>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</si>
  <si>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</si>
  <si>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</si>
  <si>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</si>
  <si>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</si>
  <si>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</si>
  <si>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</si>
  <si>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</si>
  <si>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</si>
  <si>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</si>
  <si>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</si>
  <si>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</si>
  <si>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</si>
  <si>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</si>
  <si>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</si>
  <si>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</si>
  <si>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</si>
  <si>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</si>
  <si>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</si>
  <si>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</si>
  <si>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</si>
  <si>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</si>
  <si>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</si>
  <si>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</si>
  <si>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</si>
  <si>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</si>
  <si>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</si>
  <si>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</si>
  <si>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</si>
  <si>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</si>
  <si>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</si>
  <si>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</si>
  <si>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</si>
  <si>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</si>
  <si>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</si>
  <si>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</si>
  <si>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</si>
  <si>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</si>
  <si>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</si>
  <si>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</si>
  <si>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</si>
  <si>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</si>
  <si>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</si>
  <si>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</si>
  <si>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</si>
  <si>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</si>
  <si>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</si>
  <si>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</si>
  <si>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</si>
  <si>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</si>
  <si>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</si>
  <si>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</si>
  <si>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</si>
  <si>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</si>
  <si>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</si>
  <si>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</si>
  <si>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</si>
  <si>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</si>
  <si>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</si>
  <si>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</si>
  <si>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</si>
  <si>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</si>
  <si>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</si>
  <si>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</si>
  <si>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</si>
  <si>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</si>
  <si>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</si>
  <si>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</si>
  <si>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</si>
  <si>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</si>
  <si>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</si>
  <si>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</si>
  <si>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</si>
  <si>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</si>
  <si>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</si>
  <si>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</si>
  <si>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</si>
  <si>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</si>
  <si>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</si>
  <si>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</si>
  <si>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</si>
  <si>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</si>
  <si>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</si>
  <si>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</si>
  <si>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</si>
  <si>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</si>
  <si>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</si>
  <si>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</si>
  <si>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</si>
  <si>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</si>
  <si>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</si>
  <si>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</si>
  <si>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</si>
  <si>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</si>
  <si>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</si>
  <si>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</si>
  <si>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</si>
  <si>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</si>
  <si>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</si>
  <si>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</si>
  <si>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</si>
  <si>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</si>
  <si>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</si>
  <si>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</si>
  <si>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</si>
  <si>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</si>
  <si>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</si>
  <si>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</si>
  <si>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</si>
  <si>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</si>
  <si>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</si>
  <si>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</si>
  <si>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</si>
  <si>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</si>
  <si>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</si>
  <si>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</si>
  <si>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</si>
  <si>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</si>
  <si>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</si>
  <si>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</si>
  <si>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</si>
  <si>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</si>
  <si>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</si>
  <si>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</si>
  <si>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</si>
  <si>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</si>
  <si>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</si>
  <si>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</si>
  <si>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</si>
  <si>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</si>
  <si>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</si>
  <si>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</si>
  <si>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</si>
  <si>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</si>
  <si>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</si>
  <si>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</si>
  <si>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</si>
  <si>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</si>
  <si>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</si>
  <si>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</si>
  <si>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</si>
  <si>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</si>
  <si>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</si>
  <si>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</si>
  <si>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</si>
  <si>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</si>
  <si>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</si>
  <si>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</si>
  <si>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</si>
  <si>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</si>
  <si>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</si>
  <si>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</si>
  <si>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</si>
  <si>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</si>
  <si>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</si>
  <si>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</si>
  <si>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</si>
  <si>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</si>
  <si>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</si>
  <si>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</si>
  <si>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</si>
  <si>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</si>
  <si>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</si>
  <si>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</si>
  <si>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</si>
  <si>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</si>
  <si>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</si>
  <si>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</si>
  <si>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</si>
  <si>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</si>
  <si>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</si>
  <si>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</si>
  <si>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</si>
  <si>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</si>
  <si>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</si>
  <si>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</si>
  <si>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</si>
  <si>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</si>
  <si>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</si>
  <si>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</si>
  <si>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</si>
  <si>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</si>
  <si>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</si>
  <si>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</si>
  <si>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</si>
  <si>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</si>
  <si>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</si>
  <si>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</si>
  <si>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</si>
  <si>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</si>
  <si>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</si>
  <si>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</si>
  <si>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</si>
  <si>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</si>
  <si>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</si>
  <si>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</si>
  <si>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</si>
  <si>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</si>
  <si>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</si>
  <si>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</si>
  <si>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</si>
  <si>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</si>
  <si>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</si>
  <si>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</si>
  <si>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</si>
  <si>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</si>
  <si>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</si>
  <si>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</si>
  <si>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</si>
  <si>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</si>
  <si>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</si>
  <si>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</si>
  <si>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</si>
  <si>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</si>
  <si>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</si>
  <si>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</si>
  <si>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</si>
  <si>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</si>
  <si>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</si>
  <si>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</si>
  <si>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</si>
  <si>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</si>
  <si>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</si>
  <si>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</si>
  <si>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</si>
  <si>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</si>
  <si>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</si>
  <si>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</si>
  <si>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</si>
  <si>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</si>
  <si>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</si>
  <si>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</si>
  <si>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</si>
  <si>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</si>
  <si>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</si>
  <si>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</si>
  <si>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</si>
  <si>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</si>
  <si>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</si>
  <si>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</si>
  <si>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</si>
  <si>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</si>
  <si>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</si>
  <si>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</si>
  <si>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</si>
  <si>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</si>
  <si>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</si>
  <si>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</si>
  <si>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</si>
  <si>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</si>
  <si>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</si>
  <si>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</si>
  <si>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</si>
  <si>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</si>
  <si>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</si>
  <si>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</si>
  <si>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</si>
  <si>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</si>
  <si>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</si>
  <si>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</si>
  <si>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</si>
  <si>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</si>
  <si>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</si>
  <si>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</si>
  <si>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</si>
  <si>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</si>
  <si>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</si>
  <si>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</si>
  <si>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</si>
  <si>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</si>
  <si>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</si>
  <si>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</si>
  <si>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</si>
  <si>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</si>
  <si>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</si>
  <si>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</si>
  <si>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</si>
  <si>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</si>
  <si>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</si>
  <si>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</si>
  <si>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</si>
  <si>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</si>
  <si>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</si>
  <si>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</si>
  <si>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</si>
  <si>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</si>
  <si>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</si>
  <si>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</si>
  <si>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</si>
  <si>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</si>
  <si>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</si>
  <si>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</si>
  <si>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</si>
  <si>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</si>
  <si>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</si>
  <si>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</si>
  <si>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</si>
  <si>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</si>
  <si>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</si>
  <si>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</si>
  <si>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</si>
  <si>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</si>
  <si>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</si>
  <si>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</si>
  <si>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</si>
  <si>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</si>
  <si>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</si>
  <si>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</si>
  <si>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</si>
  <si>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</si>
  <si>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</si>
  <si>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</si>
  <si>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</si>
  <si>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</si>
  <si>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</si>
  <si>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</si>
  <si>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</si>
  <si>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</si>
  <si>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</si>
  <si>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</si>
  <si>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</si>
  <si>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</si>
  <si>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</si>
  <si>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</si>
  <si>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</si>
  <si>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</si>
  <si>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</si>
  <si>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</si>
  <si>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</si>
  <si>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</si>
  <si>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</si>
  <si>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</si>
  <si>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</si>
  <si>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</si>
  <si>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</si>
  <si>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</si>
  <si>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</si>
  <si>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</si>
  <si>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</si>
  <si>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</si>
  <si>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</si>
  <si>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</si>
  <si>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</si>
  <si>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</si>
  <si>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</si>
  <si>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</si>
  <si>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</si>
  <si>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</si>
  <si>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</si>
  <si>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</si>
  <si>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</si>
  <si>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</si>
  <si>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</si>
  <si>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</si>
  <si>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</si>
  <si>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</si>
  <si>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</si>
  <si>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</si>
  <si>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</si>
  <si>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</si>
  <si>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</si>
  <si>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</si>
  <si>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</si>
  <si>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</si>
  <si>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</si>
  <si>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</si>
  <si>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</si>
  <si>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</si>
  <si>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</si>
  <si>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</si>
  <si>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</si>
  <si>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</si>
  <si>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</si>
  <si>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</si>
  <si>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</si>
  <si>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</si>
  <si>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</si>
  <si>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</si>
  <si>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</si>
  <si>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</si>
  <si>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</si>
  <si>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</si>
  <si>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</si>
  <si>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</si>
  <si>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</si>
  <si>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</si>
  <si>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</si>
  <si>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</si>
  <si>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</si>
  <si>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</si>
  <si>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</si>
  <si>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</si>
  <si>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</si>
  <si>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</si>
  <si>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</si>
  <si>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</si>
  <si>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</si>
  <si>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</si>
  <si>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</si>
  <si>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</si>
  <si>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</si>
  <si>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</si>
  <si>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</si>
  <si>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</si>
  <si>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</si>
  <si>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</si>
  <si>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</si>
  <si>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</si>
  <si>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</si>
  <si>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</si>
  <si>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</si>
  <si>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</si>
  <si>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</si>
  <si>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</si>
  <si>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</si>
  <si>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</si>
  <si>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</si>
  <si>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</si>
  <si>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</si>
  <si>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</si>
  <si>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</si>
  <si>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</si>
  <si>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</si>
  <si>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</si>
  <si>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</si>
  <si>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</si>
  <si>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</si>
  <si>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</si>
  <si>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</si>
  <si>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</si>
  <si>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</si>
  <si>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</si>
  <si>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</si>
  <si>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</si>
  <si>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</si>
  <si>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</si>
  <si>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</si>
  <si>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</si>
  <si>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</si>
  <si>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</si>
  <si>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</si>
  <si>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</si>
  <si>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</si>
  <si>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</si>
  <si>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</si>
  <si>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</si>
  <si>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</si>
  <si>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</si>
  <si>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</si>
  <si>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</si>
  <si>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</si>
  <si>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</si>
  <si>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</si>
  <si>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</si>
  <si>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</si>
  <si>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</si>
  <si>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</si>
  <si>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</si>
  <si>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</si>
  <si>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</si>
  <si>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</si>
  <si>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</si>
  <si>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</si>
  <si>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</si>
  <si>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</si>
  <si>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</si>
  <si>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</si>
  <si>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</si>
  <si>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</si>
  <si>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</si>
  <si>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</si>
  <si>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</si>
  <si>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</si>
  <si>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</si>
  <si>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</si>
  <si>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</si>
  <si>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</si>
  <si>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</si>
  <si>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</si>
  <si>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</si>
  <si>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</si>
  <si>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</si>
  <si>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</si>
  <si>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</si>
  <si>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</si>
  <si>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</si>
  <si>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</si>
  <si>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</si>
  <si>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</si>
  <si>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</si>
  <si>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</si>
  <si>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</si>
  <si>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</si>
  <si>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</si>
  <si>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</si>
  <si>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</si>
  <si>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</si>
  <si>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</si>
  <si>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</si>
  <si>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</si>
  <si>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</si>
  <si>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</si>
  <si>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</si>
  <si>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</si>
  <si>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</si>
  <si>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</si>
  <si>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</si>
  <si>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</si>
  <si>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</si>
  <si>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</si>
  <si>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</si>
  <si>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</si>
  <si>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</si>
  <si>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</si>
  <si>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</si>
  <si>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</si>
  <si>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</si>
  <si>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</si>
  <si>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</si>
  <si>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</si>
  <si>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</si>
  <si>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</si>
  <si>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</si>
  <si>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</si>
  <si>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</si>
  <si>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</si>
  <si>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</si>
  <si>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</si>
  <si>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</si>
  <si>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</si>
  <si>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</si>
  <si>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</si>
  <si>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</si>
  <si>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</si>
  <si>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</si>
  <si>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</si>
  <si>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</si>
  <si>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</si>
  <si>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</si>
  <si>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</si>
  <si>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</si>
  <si>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</si>
  <si>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</si>
  <si>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</si>
  <si>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</si>
  <si>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</si>
  <si>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</si>
  <si>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</si>
  <si>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</si>
  <si>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</si>
  <si>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</si>
  <si>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</si>
  <si>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</si>
  <si>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</si>
  <si>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</si>
  <si>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</si>
  <si>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</si>
  <si>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</si>
  <si>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</si>
  <si>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</si>
  <si>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</si>
  <si>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</si>
  <si>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</si>
  <si>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</si>
  <si>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</si>
  <si>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</si>
  <si>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</si>
  <si>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</si>
  <si>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</si>
  <si>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</si>
  <si>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</si>
  <si>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</si>
  <si>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</si>
  <si>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</si>
  <si>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</si>
  <si>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</si>
  <si>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</si>
  <si>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</si>
  <si>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</si>
  <si>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</si>
  <si>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</si>
  <si>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</si>
  <si>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</si>
  <si>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</si>
  <si>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</si>
  <si>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</si>
  <si>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</si>
  <si>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</si>
  <si>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</si>
  <si>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</si>
  <si>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</si>
  <si>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</si>
  <si>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</si>
  <si>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</si>
  <si>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</si>
  <si>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</si>
  <si>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</si>
  <si>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</si>
  <si>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</si>
  <si>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</si>
  <si>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</si>
  <si>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</si>
  <si>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</si>
  <si>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</si>
  <si>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</si>
  <si>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</si>
  <si>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</si>
  <si>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</si>
  <si>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</si>
  <si>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</si>
  <si>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</si>
  <si>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</si>
  <si>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</si>
  <si>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</si>
  <si>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</si>
  <si>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</si>
  <si>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</si>
  <si>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</si>
  <si>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</si>
  <si>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</si>
  <si>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</si>
  <si>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</si>
  <si>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</si>
  <si>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</si>
  <si>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</si>
  <si>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</si>
  <si>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</si>
  <si>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</si>
  <si>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</si>
  <si>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</si>
  <si>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</si>
  <si>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</si>
  <si>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</si>
  <si>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</si>
  <si>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</si>
  <si>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</si>
  <si>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</si>
  <si>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</si>
  <si>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</si>
  <si>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</si>
  <si>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</si>
  <si>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</si>
  <si>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</si>
  <si>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</si>
  <si>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</si>
  <si>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</si>
  <si>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</si>
  <si>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</si>
  <si>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</si>
  <si>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</si>
  <si>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</si>
  <si>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</si>
  <si>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</si>
  <si>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</si>
  <si>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</si>
  <si>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</si>
  <si>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</si>
  <si>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</si>
  <si>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</si>
  <si>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</si>
  <si>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</si>
  <si>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</si>
  <si>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</si>
  <si>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</si>
  <si>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</si>
  <si>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</si>
  <si>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</si>
  <si>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</si>
  <si>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</si>
  <si>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</si>
  <si>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</si>
  <si>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</si>
  <si>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</si>
  <si>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</si>
  <si>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</si>
  <si>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</si>
  <si>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</si>
  <si>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</si>
  <si>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</si>
  <si>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</si>
  <si>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</si>
  <si>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</si>
  <si>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</si>
  <si>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</si>
  <si>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</si>
  <si>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</si>
  <si>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</si>
  <si>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</si>
  <si>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</si>
  <si>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</si>
  <si>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</si>
  <si>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</si>
  <si>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</si>
  <si>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</si>
  <si>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</si>
  <si>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</si>
  <si>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</si>
  <si>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</si>
  <si>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</si>
  <si>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</si>
  <si>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</si>
  <si>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</si>
  <si>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</si>
  <si>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</si>
  <si>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</si>
  <si>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</si>
  <si>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</si>
  <si>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</si>
  <si>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</si>
  <si>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</si>
  <si>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</si>
  <si>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</si>
  <si>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</si>
  <si>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</si>
  <si>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</si>
  <si>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</si>
  <si>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</si>
  <si>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</si>
  <si>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</si>
  <si>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</si>
  <si>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</si>
  <si>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</si>
  <si>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</si>
  <si>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</si>
  <si>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</si>
  <si>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</si>
  <si>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</si>
  <si>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</si>
  <si>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</si>
  <si>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</si>
  <si>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</si>
  <si>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</si>
  <si>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</si>
  <si>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</si>
  <si>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</si>
  <si>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</si>
  <si>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</si>
  <si>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</si>
  <si>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</si>
  <si>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</si>
  <si>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</si>
  <si>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</si>
  <si>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</si>
  <si>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</si>
  <si>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</si>
  <si>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</si>
  <si>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</si>
  <si>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</si>
  <si>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</si>
  <si>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</si>
  <si>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</si>
  <si>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</si>
  <si>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</si>
  <si>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</si>
  <si>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</si>
  <si>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</si>
  <si>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</si>
  <si>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</si>
  <si>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</si>
  <si>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</si>
  <si>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</si>
  <si>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</si>
  <si>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</si>
  <si>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</si>
  <si>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</si>
  <si>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</si>
  <si>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</si>
  <si>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</si>
  <si>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</si>
  <si>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</si>
  <si>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</si>
  <si>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</si>
  <si>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</si>
  <si>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</si>
  <si>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</si>
  <si>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</si>
  <si>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</si>
  <si>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</si>
  <si>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</si>
  <si>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</si>
  <si>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</si>
  <si>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</si>
  <si>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</si>
  <si>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</si>
  <si>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</si>
  <si>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</si>
  <si>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</si>
  <si>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</si>
  <si>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</si>
  <si>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</si>
  <si>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</si>
  <si>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</si>
  <si>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</si>
  <si>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</si>
  <si>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</si>
  <si>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</si>
  <si>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</si>
  <si>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</si>
  <si>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</si>
  <si>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</si>
  <si>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</si>
  <si>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</si>
  <si>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</si>
  <si>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</si>
  <si>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</si>
  <si>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</si>
  <si>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</si>
  <si>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</si>
  <si>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</si>
  <si>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</si>
  <si>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</si>
  <si>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</si>
  <si>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</si>
  <si>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</si>
  <si>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</si>
  <si>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</si>
  <si>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</si>
  <si>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</si>
  <si>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</si>
  <si>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</si>
  <si>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</si>
  <si>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</si>
  <si>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</si>
  <si>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</si>
  <si>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</si>
  <si>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</si>
  <si>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</si>
  <si>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</si>
  <si>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</si>
  <si>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</si>
  <si>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</si>
  <si>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</si>
  <si>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</si>
  <si>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</si>
  <si>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</si>
  <si>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</si>
  <si>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</si>
  <si>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</si>
  <si>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</si>
  <si>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</si>
  <si>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</si>
  <si>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</si>
  <si>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</si>
  <si>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</si>
  <si>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</si>
  <si>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</si>
  <si>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</si>
  <si>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</si>
  <si>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</si>
  <si>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</si>
  <si>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</si>
  <si>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</si>
  <si>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</si>
  <si>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</si>
  <si>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</si>
  <si>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</si>
  <si>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</si>
  <si>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</si>
  <si>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</si>
  <si>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</si>
  <si>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</si>
  <si>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</si>
  <si>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</si>
  <si>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</si>
  <si>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</si>
  <si>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</si>
  <si>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</si>
  <si>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</si>
  <si>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</si>
  <si>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</si>
  <si>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</si>
  <si>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</si>
  <si>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</si>
  <si>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</si>
  <si>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</si>
  <si>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</si>
  <si>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</si>
  <si>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</si>
  <si>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</si>
  <si>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</si>
  <si>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</si>
  <si>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</si>
  <si>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</si>
  <si>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</si>
  <si>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</si>
  <si>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</si>
  <si>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</si>
  <si>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</si>
  <si>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</si>
  <si>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</si>
  <si>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</si>
  <si>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</si>
  <si>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</si>
  <si>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</si>
  <si>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</si>
  <si>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</si>
  <si>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</si>
  <si>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</si>
  <si>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</si>
  <si>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</si>
  <si>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</si>
  <si>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</si>
  <si>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</si>
  <si>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</si>
  <si>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</si>
  <si>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</si>
  <si>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</si>
  <si>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</si>
  <si>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</si>
  <si>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</si>
  <si>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</si>
  <si>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</si>
  <si>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</si>
  <si>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</si>
  <si>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</si>
  <si>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</si>
  <si>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</si>
  <si>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</si>
  <si>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</si>
  <si>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</si>
  <si>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</si>
  <si>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</si>
  <si>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</si>
  <si>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</si>
  <si>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</si>
  <si>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</si>
  <si>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</si>
  <si>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</si>
  <si>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</si>
  <si>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</si>
  <si>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</si>
  <si>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</si>
  <si>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</si>
  <si>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</si>
  <si>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</si>
  <si>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</si>
  <si>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</si>
  <si>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</si>
  <si>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</si>
  <si>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</si>
  <si>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</si>
  <si>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</si>
  <si>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</si>
  <si>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</si>
  <si>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</si>
  <si>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</si>
  <si>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</si>
  <si>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</si>
  <si>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</si>
  <si>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</si>
  <si>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</si>
  <si>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</si>
  <si>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</si>
  <si>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</si>
  <si>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</si>
  <si>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</si>
  <si>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</si>
  <si>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</si>
  <si>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</si>
  <si>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</si>
  <si>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</si>
  <si>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</si>
  <si>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</si>
  <si>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</si>
  <si>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</si>
  <si>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</si>
  <si>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</si>
  <si>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</si>
  <si>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</si>
  <si>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</si>
  <si>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</si>
  <si>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</si>
  <si>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</si>
  <si>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</si>
  <si>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</si>
  <si>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</si>
  <si>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</si>
  <si>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</si>
  <si>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</si>
  <si>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</si>
  <si>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</si>
  <si>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</si>
  <si>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</si>
  <si>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</si>
  <si>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</si>
  <si>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</si>
  <si>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</si>
  <si>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</si>
  <si>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</si>
  <si>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</si>
  <si>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</si>
  <si>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</si>
  <si>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</si>
  <si>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</si>
  <si>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</si>
  <si>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</si>
  <si>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</si>
  <si>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</si>
  <si>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</si>
  <si>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</si>
  <si>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</si>
  <si>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</si>
  <si>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</si>
  <si>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</si>
  <si>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</si>
  <si>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</si>
  <si>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</si>
  <si>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</si>
  <si>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</si>
  <si>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</si>
  <si>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</si>
  <si>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</si>
  <si>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</si>
  <si>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</si>
  <si>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</si>
  <si>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</si>
  <si>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</si>
  <si>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</si>
  <si>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</si>
  <si>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</si>
  <si>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</si>
  <si>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</si>
  <si>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</si>
  <si>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</si>
  <si>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</si>
  <si>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</si>
  <si>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</si>
  <si>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</si>
  <si>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</si>
  <si>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</si>
  <si>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</si>
  <si>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</si>
  <si>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</si>
  <si>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</si>
  <si>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</si>
  <si>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</si>
  <si>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</si>
  <si>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</si>
  <si>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</si>
  <si>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</si>
  <si>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</si>
  <si>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</si>
  <si>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</si>
  <si>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</si>
  <si>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</si>
  <si>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</si>
  <si>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</si>
  <si>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</si>
  <si>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</si>
  <si>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</si>
  <si>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</si>
  <si>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</si>
  <si>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</si>
  <si>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</si>
  <si>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</si>
  <si>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</si>
  <si>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</si>
  <si>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</si>
  <si>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</si>
  <si>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</si>
  <si>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</si>
  <si>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</si>
  <si>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</si>
  <si>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</si>
  <si>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</si>
  <si>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</si>
  <si>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</si>
  <si>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</si>
  <si>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</si>
  <si>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</si>
  <si>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</si>
  <si>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</si>
  <si>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</si>
  <si>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</si>
  <si>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</si>
  <si>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</si>
  <si>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</si>
  <si>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</si>
  <si>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</si>
  <si>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</si>
  <si>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</si>
  <si>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</si>
  <si>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</si>
  <si>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</si>
  <si>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</si>
  <si>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</si>
  <si>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</si>
  <si>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</si>
  <si>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</si>
  <si>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</si>
  <si>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</si>
  <si>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</si>
  <si>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</si>
  <si>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</si>
  <si>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</si>
  <si>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</si>
  <si>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</si>
  <si>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</si>
  <si>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</si>
  <si>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</si>
  <si>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</si>
  <si>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</si>
  <si>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</si>
  <si>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</si>
  <si>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</si>
  <si>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</si>
  <si>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</si>
  <si>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</si>
  <si>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</si>
  <si>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</si>
  <si>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</si>
  <si>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</si>
  <si>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</si>
  <si>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</si>
  <si>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</si>
  <si>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</si>
  <si>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</si>
  <si>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</si>
  <si>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</si>
  <si>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</si>
  <si>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</si>
  <si>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</si>
  <si>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</si>
  <si>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</si>
  <si>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</si>
  <si>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</si>
  <si>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</si>
  <si>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</si>
  <si>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</si>
  <si>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</si>
  <si>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</si>
  <si>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</si>
  <si>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</si>
  <si>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</si>
  <si>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</si>
  <si>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</si>
  <si>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</si>
  <si>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</si>
  <si>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</si>
  <si>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</si>
  <si>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</si>
  <si>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</si>
  <si>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</si>
  <si>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</si>
  <si>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</si>
  <si>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</si>
  <si>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</si>
  <si>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</si>
  <si>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</si>
  <si>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</si>
  <si>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</si>
  <si>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</si>
  <si>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</si>
  <si>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</si>
  <si>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</si>
  <si>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</si>
  <si>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</si>
  <si>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</si>
  <si>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</si>
  <si>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</si>
  <si>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</si>
  <si>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</si>
  <si>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</si>
  <si>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</si>
  <si>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</si>
  <si>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</si>
  <si>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</si>
  <si>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</si>
  <si>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</si>
  <si>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</si>
  <si>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</si>
  <si>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</si>
  <si>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</si>
  <si>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</si>
  <si>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</si>
  <si>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</si>
  <si>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</si>
  <si>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</si>
  <si>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</si>
  <si>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</si>
  <si>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</si>
  <si>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</si>
  <si>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</si>
  <si>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</si>
  <si>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</si>
  <si>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</si>
  <si>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</si>
  <si>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</si>
  <si>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</si>
  <si>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</si>
  <si>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</si>
  <si>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</si>
  <si>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</si>
  <si>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</si>
  <si>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</si>
  <si>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</si>
  <si>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</si>
  <si>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</si>
  <si>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</si>
  <si>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</si>
  <si>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</si>
  <si>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</si>
  <si>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</si>
  <si>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</si>
  <si>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</si>
  <si>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</si>
  <si>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</si>
  <si>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</si>
  <si>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</si>
  <si>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</si>
  <si>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</si>
  <si>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</si>
  <si>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</si>
  <si>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</si>
  <si>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</si>
  <si>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</si>
  <si>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</si>
  <si>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</si>
  <si>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</si>
  <si>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</si>
  <si>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</si>
  <si>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</si>
  <si>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</si>
  <si>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</si>
  <si>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</si>
  <si>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</si>
  <si>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</si>
  <si>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</si>
  <si>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</si>
  <si>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</si>
  <si>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</si>
  <si>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</si>
  <si>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</si>
  <si>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</si>
  <si>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</si>
  <si>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</si>
  <si>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</si>
  <si>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</si>
  <si>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</si>
  <si>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</si>
  <si>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</si>
  <si>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</si>
  <si>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</si>
  <si>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</si>
  <si>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</si>
  <si>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</si>
  <si>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</si>
  <si>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</si>
  <si>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</si>
  <si>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</si>
  <si>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</si>
  <si>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</si>
  <si>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</si>
  <si>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</si>
  <si>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</si>
  <si>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</si>
  <si>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</si>
  <si>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</si>
  <si>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</si>
  <si>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</si>
  <si>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</si>
  <si>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</si>
  <si>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</si>
  <si>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</si>
  <si>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</si>
  <si>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</si>
  <si>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</si>
  <si>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</si>
  <si>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</si>
  <si>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</si>
  <si>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</si>
  <si>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</si>
  <si>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</si>
  <si>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</si>
  <si>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</si>
  <si>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</si>
  <si>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</si>
  <si>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</si>
  <si>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</si>
  <si>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</si>
  <si>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</si>
  <si>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</si>
  <si>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</si>
  <si>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</si>
  <si>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</si>
  <si>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</si>
  <si>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</si>
  <si>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</si>
  <si>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</si>
  <si>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</si>
  <si>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</si>
  <si>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</si>
  <si>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</si>
  <si>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</si>
  <si>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</si>
  <si>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</si>
  <si>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</si>
  <si>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</si>
  <si>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</si>
  <si>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</si>
  <si>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</si>
  <si>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</si>
  <si>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</si>
  <si>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</si>
  <si>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</si>
  <si>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</si>
  <si>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</si>
  <si>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</si>
  <si>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</si>
  <si>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</si>
  <si>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</si>
  <si>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</si>
  <si>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</si>
  <si>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</si>
  <si>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</si>
  <si>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</si>
  <si>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</si>
  <si>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</si>
  <si>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</si>
  <si>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</si>
  <si>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</si>
  <si>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</si>
  <si>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</si>
  <si>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</si>
  <si>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</si>
  <si>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</si>
  <si>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</si>
  <si>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</si>
  <si>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</si>
  <si>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</si>
  <si>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</si>
  <si>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</si>
  <si>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</si>
  <si>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</si>
  <si>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</si>
  <si>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</si>
  <si>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</si>
  <si>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</si>
  <si>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</si>
  <si>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</si>
  <si>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</si>
  <si>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</si>
  <si>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</si>
  <si>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</si>
  <si>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</si>
  <si>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</si>
  <si>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</si>
  <si>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</si>
  <si>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</si>
  <si>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</si>
  <si>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</si>
  <si>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</si>
  <si>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</si>
  <si>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</si>
  <si>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</si>
  <si>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</si>
  <si>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</si>
  <si>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</si>
  <si>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</si>
  <si>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</si>
  <si>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</si>
  <si>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</si>
  <si>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</si>
  <si>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</si>
  <si>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</si>
  <si>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</si>
  <si>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</si>
  <si>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</si>
  <si>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</si>
  <si>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</si>
  <si>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</si>
  <si>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</si>
  <si>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</si>
  <si>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</si>
  <si>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</si>
  <si>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</si>
  <si>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</si>
  <si>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</si>
  <si>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</si>
  <si>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</si>
  <si>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</si>
  <si>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</si>
  <si>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</si>
  <si>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</si>
  <si>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</si>
  <si>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</si>
  <si>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</si>
  <si>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</si>
  <si>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</si>
  <si>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</si>
  <si>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</si>
  <si>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</si>
  <si>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</si>
  <si>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</si>
  <si>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</si>
  <si>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</si>
  <si>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</si>
  <si>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</si>
  <si>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</si>
  <si>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</si>
  <si>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</si>
  <si>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</si>
  <si>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</si>
  <si>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</si>
  <si>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</si>
  <si>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</si>
  <si>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</si>
  <si>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</si>
  <si>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</si>
  <si>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</si>
  <si>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</si>
  <si>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</si>
  <si>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</si>
  <si>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</si>
  <si>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</si>
  <si>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</si>
  <si>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</si>
  <si>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</si>
  <si>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</si>
  <si>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</si>
  <si>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</si>
  <si>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</si>
  <si>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</si>
  <si>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</si>
  <si>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</si>
  <si>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</si>
  <si>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</si>
  <si>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</si>
  <si>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</si>
  <si>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</si>
  <si>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</si>
  <si>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</si>
  <si>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</si>
  <si>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</si>
  <si>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</si>
  <si>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</si>
  <si>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</si>
  <si>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</si>
  <si>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</si>
  <si>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</si>
  <si>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</si>
  <si>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</si>
  <si>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</si>
  <si>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</si>
  <si>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</si>
  <si>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</si>
  <si>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</si>
  <si>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</si>
  <si>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</si>
  <si>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</si>
  <si>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</si>
  <si>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</si>
  <si>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</si>
  <si>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</si>
  <si>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</si>
  <si>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</si>
  <si>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</si>
  <si>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</si>
  <si>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</si>
  <si>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</si>
  <si>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</si>
  <si>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</si>
  <si>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</si>
  <si>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</si>
  <si>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</si>
  <si>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</si>
  <si>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</si>
  <si>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</si>
  <si>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</si>
  <si>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</si>
  <si>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</si>
  <si>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</si>
  <si>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</si>
  <si>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</si>
  <si>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</si>
  <si>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</si>
  <si>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</si>
  <si>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</si>
  <si>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</si>
  <si>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</si>
  <si>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</si>
  <si>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</si>
  <si>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</si>
  <si>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</si>
  <si>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</si>
  <si>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</si>
  <si>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</si>
  <si>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</si>
  <si>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</si>
  <si>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</si>
  <si>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</si>
  <si>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</si>
  <si>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</si>
  <si>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</si>
  <si>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</si>
  <si>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</si>
  <si>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</si>
  <si>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</si>
  <si>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</si>
  <si>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</si>
  <si>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</si>
  <si>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</si>
  <si>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</si>
  <si>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</si>
  <si>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</si>
  <si>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</si>
  <si>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</si>
  <si>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</si>
  <si>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</si>
  <si>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</si>
  <si>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</si>
  <si>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</si>
  <si>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</si>
  <si>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</si>
  <si>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</si>
  <si>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</si>
  <si>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</si>
  <si>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</si>
  <si>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</si>
  <si>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</si>
  <si>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</si>
  <si>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</si>
  <si>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</si>
  <si>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</si>
  <si>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</si>
  <si>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</si>
  <si>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</si>
  <si>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</si>
  <si>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</si>
  <si>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</si>
  <si>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</si>
  <si>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</si>
  <si>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</si>
  <si>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</si>
  <si>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</si>
  <si>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</si>
  <si>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</si>
  <si>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</si>
  <si>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</si>
  <si>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</si>
  <si>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</si>
  <si>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</si>
  <si>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</si>
  <si>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</si>
  <si>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</si>
  <si>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</si>
  <si>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</si>
  <si>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</si>
  <si>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</si>
  <si>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</si>
  <si>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</si>
  <si>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</si>
  <si>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</si>
  <si>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</si>
  <si>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</si>
  <si>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</si>
  <si>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</si>
  <si>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</si>
  <si>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</si>
  <si>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</si>
  <si>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</si>
  <si>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</si>
  <si>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</si>
  <si>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</si>
  <si>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</si>
  <si>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</si>
  <si>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</si>
  <si>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</si>
  <si>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</si>
  <si>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</si>
  <si>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</si>
  <si>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</si>
  <si>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</si>
  <si>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</si>
  <si>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</si>
  <si>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</si>
  <si>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</si>
  <si>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</si>
  <si>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</si>
  <si>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</si>
  <si>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</si>
  <si>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</si>
  <si>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</si>
  <si>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</si>
  <si>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</si>
  <si>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</si>
  <si>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</si>
  <si>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</si>
  <si>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</si>
  <si>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</si>
  <si>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</si>
  <si>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</si>
  <si>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</si>
  <si>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</si>
  <si>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</si>
  <si>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</si>
  <si>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</si>
  <si>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</si>
  <si>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</si>
  <si>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</si>
  <si>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</si>
  <si>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</si>
  <si>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</si>
  <si>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</si>
  <si>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</si>
  <si>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</si>
  <si>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</si>
  <si>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</si>
  <si>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</si>
  <si>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</si>
  <si>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</si>
  <si>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</si>
  <si>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</si>
  <si>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</si>
  <si>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</si>
  <si>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</si>
  <si>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</si>
  <si>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</si>
  <si>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</si>
  <si>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</si>
  <si>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</si>
  <si>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</si>
  <si>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</si>
  <si>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</si>
  <si>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</si>
  <si>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</si>
  <si>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</si>
  <si>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</si>
  <si>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</si>
  <si>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</si>
  <si>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</si>
  <si>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</si>
  <si>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</si>
  <si>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</si>
  <si>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</si>
  <si>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</si>
  <si>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</si>
  <si>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</si>
  <si>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</si>
  <si>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</si>
  <si>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</si>
  <si>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</si>
  <si>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</si>
  <si>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</si>
  <si>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</si>
  <si>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</si>
  <si>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</si>
  <si>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</si>
  <si>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</si>
  <si>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</si>
  <si>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</si>
  <si>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</si>
  <si>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</si>
  <si>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</si>
  <si>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</si>
  <si>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</si>
  <si>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</si>
  <si>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</si>
  <si>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</si>
  <si>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</si>
  <si>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</si>
  <si>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</si>
  <si>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</si>
  <si>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</si>
  <si>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</si>
  <si>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</si>
  <si>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</si>
  <si>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</si>
  <si>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</si>
  <si>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</si>
  <si>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</si>
  <si>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</si>
  <si>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</si>
  <si>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</si>
  <si>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</si>
  <si>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</si>
  <si>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</si>
  <si>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</si>
  <si>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</si>
  <si>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</si>
  <si>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</si>
  <si>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</si>
  <si>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</si>
  <si>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</si>
  <si>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</si>
  <si>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</si>
  <si>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</si>
  <si>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</si>
  <si>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</si>
  <si>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</si>
  <si>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</si>
  <si>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</si>
  <si>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</si>
  <si>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</si>
  <si>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</si>
  <si>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</si>
  <si>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</si>
  <si>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</si>
  <si>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</si>
  <si>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</si>
  <si>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</si>
  <si>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</si>
  <si>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</si>
  <si>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</si>
  <si>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</si>
  <si>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</si>
  <si>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</si>
  <si>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</si>
  <si>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</si>
  <si>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</si>
  <si>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</si>
  <si>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</si>
  <si>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</si>
  <si>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</si>
  <si>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</si>
  <si>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</si>
  <si>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</si>
  <si>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</si>
  <si>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</si>
  <si>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</si>
  <si>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</si>
  <si>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</si>
  <si>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</si>
  <si>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</si>
  <si>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</si>
  <si>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</si>
  <si>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</si>
  <si>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</si>
  <si>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</si>
  <si>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</si>
  <si>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</si>
  <si>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</si>
  <si>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</si>
  <si>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</si>
  <si>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</si>
  <si>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</si>
  <si>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</si>
  <si>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</si>
  <si>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</si>
  <si>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</si>
  <si>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</si>
  <si>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</si>
  <si>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</si>
  <si>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</si>
  <si>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</si>
  <si>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</si>
  <si>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</si>
  <si>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</si>
  <si>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</si>
  <si>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</si>
  <si>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</si>
  <si>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</si>
  <si>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</si>
  <si>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</si>
  <si>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</si>
  <si>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</si>
  <si>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</si>
  <si>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</si>
  <si>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</si>
  <si>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</si>
  <si>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</si>
  <si>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</si>
  <si>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</si>
  <si>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</si>
  <si>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</si>
  <si>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</si>
  <si>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</si>
  <si>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</si>
  <si>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</si>
  <si>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</si>
  <si>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</si>
  <si>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</si>
  <si>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</si>
  <si>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</si>
  <si>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</si>
  <si>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</si>
  <si>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</si>
  <si>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</si>
  <si>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</si>
  <si>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</si>
  <si>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</si>
  <si>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</si>
  <si>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</si>
  <si>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</si>
  <si>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</si>
  <si>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</si>
  <si>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</si>
  <si>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</si>
  <si>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</si>
  <si>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</si>
  <si>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</si>
  <si>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</si>
  <si>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</si>
  <si>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</si>
  <si>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</si>
  <si>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</si>
  <si>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</si>
  <si>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</si>
  <si>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</si>
  <si>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</si>
  <si>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</si>
  <si>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</si>
  <si>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</si>
  <si>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</si>
  <si>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</si>
  <si>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</si>
  <si>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</si>
  <si>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</si>
  <si>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</si>
  <si>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</si>
  <si>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</si>
  <si>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</si>
  <si>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</si>
  <si>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</si>
  <si>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</si>
  <si>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</si>
  <si>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</si>
  <si>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</si>
  <si>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</si>
  <si>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</si>
  <si>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</si>
  <si>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</si>
  <si>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</si>
  <si>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</si>
  <si>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</si>
  <si>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</si>
  <si>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</si>
  <si>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</si>
  <si>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</si>
  <si>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</si>
  <si>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</si>
  <si>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</si>
  <si>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</si>
  <si>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</si>
  <si>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</si>
  <si>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</si>
  <si>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</si>
  <si>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</si>
  <si>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</si>
  <si>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</si>
  <si>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</si>
  <si>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</si>
  <si>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</si>
  <si>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</si>
  <si>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</si>
  <si>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</si>
  <si>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</si>
  <si>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</si>
  <si>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</si>
  <si>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</si>
  <si>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</si>
  <si>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</si>
  <si>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</si>
  <si>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</si>
  <si>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</si>
  <si>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</si>
  <si>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</si>
  <si>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</si>
  <si>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</si>
  <si>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</si>
  <si>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</si>
  <si>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</si>
  <si>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</si>
  <si>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</si>
  <si>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</si>
  <si>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</si>
  <si>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</si>
  <si>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</si>
  <si>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</si>
  <si>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</si>
  <si>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</si>
  <si>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</si>
  <si>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</si>
  <si>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</si>
  <si>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</si>
  <si>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</si>
  <si>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</si>
  <si>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</si>
  <si>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</si>
  <si>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</si>
  <si>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</si>
  <si>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</si>
  <si>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</si>
  <si>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</si>
  <si>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</si>
  <si>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</si>
  <si>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</si>
  <si>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</si>
  <si>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</si>
  <si>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</si>
  <si>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</si>
  <si>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</si>
  <si>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</si>
  <si>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</si>
  <si>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</si>
  <si>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</si>
  <si>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</si>
  <si>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</si>
  <si>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</si>
  <si>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</si>
  <si>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</si>
  <si>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</si>
  <si>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</si>
  <si>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</si>
  <si>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</si>
  <si>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</si>
  <si>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</si>
  <si>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</si>
  <si>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</si>
  <si>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</si>
  <si>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</si>
  <si>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</si>
  <si>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</si>
  <si>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</si>
  <si>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</si>
  <si>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</si>
  <si>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</si>
  <si>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</si>
  <si>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</si>
  <si>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</si>
  <si>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</si>
  <si>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</si>
  <si>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</si>
  <si>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</si>
  <si>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</si>
  <si>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</si>
  <si>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</si>
  <si>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</si>
  <si>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</si>
  <si>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</si>
  <si>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</si>
  <si>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</si>
  <si>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</si>
  <si>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</si>
  <si>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</si>
  <si>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</si>
  <si>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</si>
  <si>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</si>
  <si>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</si>
  <si>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</si>
  <si>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</si>
  <si>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</si>
  <si>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</si>
  <si>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</si>
  <si>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</si>
  <si>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</si>
  <si>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</si>
  <si>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</si>
  <si>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</si>
  <si>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</si>
  <si>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</si>
  <si>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</si>
  <si>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</si>
  <si>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</si>
  <si>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</si>
  <si>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</si>
  <si>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</si>
  <si>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</si>
  <si>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</si>
  <si>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</si>
  <si>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</si>
  <si>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</si>
  <si>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</si>
  <si>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</si>
  <si>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</si>
  <si>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</si>
  <si>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</si>
  <si>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</si>
  <si>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</si>
  <si>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</si>
  <si>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</si>
  <si>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</si>
  <si>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</si>
  <si>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</si>
  <si>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</si>
  <si>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</si>
  <si>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</si>
  <si>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</si>
  <si>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</si>
  <si>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</si>
  <si>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</si>
  <si>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</si>
  <si>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</si>
  <si>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</si>
  <si>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</si>
  <si>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</si>
  <si>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</si>
  <si>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</si>
  <si>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</si>
  <si>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</si>
  <si>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</si>
  <si>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</si>
  <si>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</si>
  <si>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</si>
  <si>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</si>
  <si>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</si>
  <si>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</si>
  <si>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</si>
  <si>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</si>
  <si>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</si>
  <si>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</si>
  <si>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</si>
  <si>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</si>
  <si>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</si>
  <si>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</si>
  <si>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</si>
  <si>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</si>
  <si>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</si>
  <si>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</si>
  <si>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</si>
  <si>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</si>
  <si>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</si>
  <si>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</si>
  <si>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</si>
  <si>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</si>
  <si>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</si>
  <si>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</si>
  <si>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</si>
  <si>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</si>
  <si>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</si>
  <si>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</si>
  <si>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</si>
  <si>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</si>
  <si>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</si>
  <si>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</si>
  <si>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</si>
  <si>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</si>
  <si>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</si>
  <si>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</si>
  <si>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</si>
  <si>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</si>
  <si>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</si>
  <si>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</si>
  <si>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</si>
  <si>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</si>
  <si>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</si>
  <si>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</si>
  <si>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</si>
  <si>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</si>
  <si>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</si>
  <si>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</si>
  <si>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</si>
  <si>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</si>
  <si>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</si>
  <si>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</si>
  <si>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</si>
  <si>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</si>
  <si>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</si>
  <si>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</si>
  <si>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</si>
  <si>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</si>
  <si>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</si>
  <si>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</si>
  <si>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</si>
  <si>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</si>
  <si>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</si>
  <si>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</si>
  <si>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</si>
  <si>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</si>
  <si>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</si>
  <si>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</si>
  <si>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</si>
  <si>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</si>
  <si>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</si>
  <si>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</si>
  <si>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</si>
  <si>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</si>
  <si>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</si>
  <si>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</si>
  <si>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</si>
  <si>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</si>
  <si>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</si>
  <si>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</si>
  <si>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</si>
  <si>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</si>
  <si>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</si>
  <si>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</si>
  <si>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</si>
  <si>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</si>
  <si>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</si>
  <si>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</si>
  <si>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</si>
  <si>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</si>
  <si>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</si>
  <si>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</si>
  <si>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</si>
  <si>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</si>
  <si>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</si>
  <si>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</si>
  <si>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</si>
  <si>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</si>
  <si>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</si>
  <si>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</si>
  <si>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</si>
  <si>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</si>
  <si>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</si>
  <si>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</si>
  <si>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</si>
  <si>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</si>
  <si>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</si>
  <si>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</si>
  <si>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</si>
  <si>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</si>
  <si>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</si>
  <si>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</si>
  <si>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</si>
  <si>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</si>
  <si>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</si>
  <si>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</si>
  <si>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</si>
  <si>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</si>
  <si>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</si>
  <si>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</si>
  <si>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</si>
  <si>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</si>
  <si>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</si>
  <si>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</si>
  <si>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</si>
  <si>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</si>
  <si>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</si>
  <si>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</si>
  <si>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</si>
  <si>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</si>
  <si>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</si>
  <si>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</si>
  <si>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</si>
  <si>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</si>
  <si>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</si>
  <si>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</si>
  <si>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</si>
  <si>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</si>
  <si>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</si>
  <si>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</si>
  <si>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</si>
  <si>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</si>
  <si>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</si>
  <si>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</si>
  <si>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</si>
  <si>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</si>
  <si>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</si>
  <si>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</si>
  <si>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</si>
  <si>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</si>
  <si>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</si>
  <si>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</si>
  <si>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</si>
  <si>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</si>
  <si>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</si>
  <si>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</si>
  <si>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</si>
  <si>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</si>
  <si>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</si>
  <si>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</si>
  <si>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</si>
  <si>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</si>
  <si>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</si>
  <si>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</si>
  <si>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</si>
  <si>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</si>
  <si>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</si>
  <si>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</si>
  <si>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</si>
  <si>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</si>
  <si>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</si>
  <si>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</si>
  <si>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</si>
  <si>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</si>
  <si>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</si>
  <si>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</si>
  <si>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</si>
  <si>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</si>
  <si>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</si>
  <si>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</si>
  <si>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</si>
  <si>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</si>
  <si>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</si>
  <si>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</si>
  <si>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</si>
  <si>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</si>
  <si>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</si>
  <si>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</si>
  <si>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</si>
  <si>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</si>
  <si>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</si>
  <si>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</si>
  <si>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</si>
  <si>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</si>
  <si>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</si>
  <si>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</si>
  <si>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</si>
  <si>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</si>
  <si>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</si>
  <si>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</si>
  <si>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</si>
  <si>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</si>
  <si>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</si>
  <si>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</si>
  <si>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</si>
  <si>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</si>
  <si>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</si>
  <si>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</si>
  <si>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</si>
  <si>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</si>
  <si>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</si>
  <si>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</si>
  <si>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</si>
  <si>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</si>
  <si>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</si>
  <si>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</si>
  <si>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</si>
  <si>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</si>
  <si>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</si>
  <si>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</si>
  <si>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</si>
  <si>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</si>
  <si>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</si>
  <si>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</si>
  <si>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</si>
  <si>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</si>
  <si>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</si>
  <si>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</si>
  <si>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</si>
  <si>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</si>
  <si>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</si>
  <si>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</si>
  <si>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</si>
  <si>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</si>
  <si>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</si>
  <si>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</si>
  <si>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</si>
  <si>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</si>
  <si>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</si>
  <si>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</si>
  <si>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</si>
  <si>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</si>
  <si>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</si>
  <si>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</si>
  <si>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</si>
  <si>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</si>
  <si>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</si>
  <si>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</si>
  <si>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</si>
  <si>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</si>
  <si>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</si>
  <si>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</si>
  <si>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</si>
  <si>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</si>
  <si>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</si>
  <si>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</si>
  <si>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</si>
  <si>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</si>
  <si>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</si>
  <si>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</si>
  <si>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</si>
  <si>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</si>
  <si>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</si>
  <si>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</si>
  <si>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</si>
  <si>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</si>
  <si>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</si>
  <si>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</si>
  <si>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</si>
  <si>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</si>
  <si>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</si>
  <si>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</si>
  <si>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</si>
  <si>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</si>
  <si>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</si>
  <si>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</si>
  <si>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</si>
  <si>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</si>
  <si>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</si>
  <si>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</si>
  <si>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</si>
  <si>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</si>
  <si>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</si>
  <si>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</si>
  <si>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</si>
  <si>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</si>
  <si>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</si>
  <si>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</si>
  <si>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</si>
  <si>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</si>
  <si>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</si>
  <si>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</si>
  <si>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</si>
  <si>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</si>
  <si>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</si>
  <si>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</si>
  <si>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</si>
  <si>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</si>
  <si>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</si>
  <si>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</si>
  <si>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</si>
  <si>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</si>
  <si>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</si>
  <si>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</si>
  <si>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</si>
  <si>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</si>
  <si>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</si>
  <si>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</si>
  <si>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</si>
  <si>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</si>
  <si>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</si>
  <si>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</si>
  <si>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</si>
  <si>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</si>
  <si>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</si>
  <si>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</si>
  <si>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</si>
  <si>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</si>
  <si>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</si>
  <si>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</si>
  <si>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</si>
  <si>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</si>
  <si>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</si>
  <si>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</si>
  <si>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</si>
  <si>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</si>
  <si>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</si>
  <si>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</si>
  <si>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</si>
  <si>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</si>
  <si>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</si>
  <si>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</si>
  <si>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</si>
  <si>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</si>
  <si>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</si>
  <si>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</si>
  <si>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</si>
  <si>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</si>
  <si>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</si>
  <si>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</si>
  <si>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</si>
  <si>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</si>
  <si>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</si>
  <si>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</si>
  <si>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</si>
  <si>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</si>
  <si>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</si>
  <si>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</si>
  <si>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</si>
  <si>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</si>
  <si>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</si>
  <si>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</si>
  <si>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</si>
  <si>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</si>
  <si>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</si>
  <si>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</si>
  <si>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</si>
  <si>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</si>
  <si>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</si>
  <si>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</si>
  <si>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</si>
  <si>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</si>
  <si>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</si>
  <si>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</si>
  <si>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</si>
  <si>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</si>
  <si>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</si>
  <si>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</si>
  <si>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</si>
  <si>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</si>
  <si>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</si>
  <si>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</si>
  <si>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</si>
  <si>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</si>
  <si>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</si>
  <si>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</si>
  <si>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</si>
  <si>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</si>
  <si>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</si>
  <si>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</si>
  <si>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</si>
  <si>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</si>
  <si>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</si>
  <si>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</si>
  <si>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</si>
  <si>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</si>
  <si>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</si>
  <si>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</si>
  <si>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</si>
  <si>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</si>
  <si>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</si>
  <si>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</si>
  <si>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</si>
  <si>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</si>
  <si>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</si>
  <si>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</si>
  <si>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</si>
  <si>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</si>
  <si>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</si>
  <si>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</si>
  <si>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</si>
  <si>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</si>
  <si>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</si>
  <si>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</si>
  <si>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</si>
  <si>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</si>
  <si>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</si>
  <si>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</si>
  <si>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</si>
  <si>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</si>
  <si>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</si>
  <si>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</si>
  <si>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</si>
  <si>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</si>
  <si>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</si>
  <si>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</si>
  <si>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</si>
  <si>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</si>
  <si>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</si>
  <si>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</si>
  <si>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</si>
  <si>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</si>
  <si>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</si>
  <si>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</si>
  <si>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</si>
  <si>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</si>
  <si>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</si>
  <si>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</si>
  <si>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</si>
  <si>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</si>
  <si>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</si>
  <si>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</si>
  <si>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</si>
  <si>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</si>
  <si>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</si>
  <si>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</si>
  <si>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</si>
  <si>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</si>
  <si>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</si>
  <si>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</si>
  <si>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</si>
  <si>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</si>
  <si>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</si>
  <si>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</si>
  <si>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</si>
  <si>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</si>
  <si>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</si>
  <si>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</si>
  <si>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</si>
  <si>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</si>
  <si>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</si>
  <si>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</si>
  <si>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</si>
  <si>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</si>
  <si>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</si>
  <si>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</si>
  <si>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</si>
  <si>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</si>
  <si>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</si>
  <si>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</si>
  <si>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</si>
  <si>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</si>
  <si>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</si>
  <si>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</si>
  <si>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</si>
  <si>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</si>
  <si>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</si>
  <si>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</si>
  <si>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</si>
  <si>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</si>
  <si>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</si>
  <si>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</si>
  <si>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</si>
  <si>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</si>
  <si>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</si>
  <si>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</si>
  <si>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</si>
  <si>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</si>
  <si>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</si>
  <si>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</si>
  <si>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</si>
  <si>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</si>
  <si>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</si>
  <si>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</si>
  <si>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</si>
  <si>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</si>
  <si>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</si>
  <si>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</si>
  <si>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</si>
  <si>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</si>
  <si>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</si>
  <si>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</si>
  <si>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</si>
  <si>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</si>
  <si>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</si>
  <si>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</si>
  <si>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</si>
  <si>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</si>
  <si>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</si>
  <si>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</si>
  <si>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</si>
  <si>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</si>
  <si>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</si>
  <si>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</si>
  <si>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</si>
  <si>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</si>
  <si>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</si>
  <si>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</si>
  <si>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</si>
  <si>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</si>
  <si>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</si>
  <si>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</si>
  <si>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</si>
  <si>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</si>
  <si>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</si>
  <si>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</si>
  <si>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</si>
  <si>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</si>
  <si>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</si>
  <si>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</si>
  <si>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</si>
  <si>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</si>
  <si>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</si>
  <si>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</si>
  <si>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</si>
  <si>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</si>
  <si>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</si>
  <si>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</si>
  <si>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</si>
  <si>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</si>
  <si>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</si>
  <si>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</si>
  <si>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</si>
  <si>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</si>
  <si>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</si>
  <si>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</si>
  <si>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</si>
  <si>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</si>
  <si>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</si>
  <si>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</si>
  <si>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</si>
  <si>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</si>
  <si>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</si>
  <si>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</si>
  <si>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</si>
  <si>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</si>
  <si>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</si>
  <si>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</si>
  <si>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</si>
  <si>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</si>
  <si>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</si>
  <si>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</si>
  <si>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</si>
  <si>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</si>
  <si>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</si>
  <si>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</si>
  <si>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</si>
  <si>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</si>
  <si>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</si>
  <si>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</si>
  <si>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</si>
  <si>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</si>
  <si>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</si>
  <si>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</si>
  <si>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</si>
  <si>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</si>
  <si>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</si>
  <si>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</si>
  <si>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</si>
  <si>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</si>
  <si>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</si>
  <si>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</si>
  <si>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</si>
  <si>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</si>
  <si>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</si>
  <si>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</si>
  <si>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</si>
  <si>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</si>
  <si>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</si>
  <si>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</si>
  <si>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</si>
  <si>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</si>
  <si>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</si>
  <si>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</si>
  <si>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</si>
  <si>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</si>
  <si>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</si>
  <si>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</si>
  <si>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</si>
  <si>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</si>
  <si>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</si>
  <si>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</si>
  <si>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</si>
  <si>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</si>
  <si>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</si>
  <si>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</si>
  <si>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</si>
  <si>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</si>
  <si>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</si>
  <si>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</si>
  <si>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</si>
  <si>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</si>
  <si>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</si>
  <si>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</si>
  <si>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</si>
  <si>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</si>
  <si>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</si>
  <si>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</si>
  <si>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</si>
  <si>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</si>
  <si>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</si>
  <si>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</si>
  <si>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</si>
  <si>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</si>
  <si>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</si>
  <si>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</si>
  <si>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</si>
  <si>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</si>
  <si>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</si>
  <si>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</si>
  <si>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</si>
  <si>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</si>
  <si>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</si>
  <si>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</si>
  <si>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</si>
  <si>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</si>
  <si>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</si>
  <si>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</si>
  <si>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</si>
  <si>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</si>
  <si>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</si>
  <si>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</si>
  <si>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</si>
  <si>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</si>
  <si>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</si>
  <si>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</si>
  <si>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</si>
  <si>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</si>
  <si>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</si>
  <si>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</si>
  <si>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</si>
  <si>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</si>
  <si>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</si>
  <si>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</si>
  <si>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</si>
  <si>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</si>
  <si>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</si>
  <si>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</si>
  <si>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</si>
  <si>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</si>
  <si>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</si>
  <si>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</si>
  <si>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</si>
  <si>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</si>
  <si>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</si>
  <si>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</si>
  <si>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</si>
  <si>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</si>
  <si>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</si>
  <si>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</si>
  <si>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</si>
  <si>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</si>
  <si>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</si>
  <si>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</si>
  <si>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</si>
  <si>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</si>
  <si>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</si>
  <si>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</si>
  <si>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</si>
  <si>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</si>
  <si>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</si>
  <si>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</si>
  <si>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</si>
  <si>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</si>
  <si>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</si>
  <si>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</si>
  <si>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</si>
  <si>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</si>
  <si>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</si>
  <si>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</si>
  <si>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</si>
  <si>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</si>
  <si>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</si>
  <si>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</si>
  <si>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</si>
  <si>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</si>
  <si>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</si>
  <si>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</si>
  <si>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</si>
  <si>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</si>
  <si>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</si>
  <si>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</si>
  <si>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</si>
  <si>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</si>
  <si>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</si>
  <si>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</si>
  <si>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</si>
  <si>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</si>
  <si>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</si>
  <si>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</si>
  <si>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</si>
  <si>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</si>
  <si>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</si>
  <si>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</si>
  <si>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</si>
  <si>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</si>
  <si>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</si>
  <si>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</si>
  <si>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</si>
  <si>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</si>
  <si>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</si>
  <si>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</si>
  <si>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</si>
  <si>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</si>
  <si>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</si>
  <si>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</si>
  <si>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</si>
  <si>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</si>
  <si>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</si>
  <si>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</si>
  <si>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</si>
  <si>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</si>
  <si>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</si>
  <si>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</si>
  <si>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</si>
  <si>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</si>
  <si>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</si>
  <si>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</si>
  <si>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</si>
  <si>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</si>
  <si>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</si>
  <si>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</si>
  <si>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</si>
  <si>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</si>
  <si>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</si>
  <si>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</si>
  <si>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</si>
  <si>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</si>
  <si>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</si>
  <si>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</si>
  <si>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</si>
  <si>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</si>
  <si>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</si>
  <si>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</si>
  <si>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</si>
  <si>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</si>
  <si>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</si>
  <si>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</si>
  <si>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</si>
  <si>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</si>
  <si>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</si>
  <si>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</si>
  <si>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</si>
  <si>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</si>
  <si>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</si>
  <si>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</si>
  <si>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</si>
  <si>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</si>
  <si>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</si>
  <si>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</si>
  <si>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</si>
  <si>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</si>
  <si>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</si>
  <si>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</si>
  <si>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</si>
  <si>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</si>
  <si>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</si>
  <si>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</si>
  <si>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</si>
  <si>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</si>
  <si>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</si>
  <si>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</si>
  <si>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</si>
  <si>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</si>
  <si>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</si>
  <si>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</si>
  <si>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</si>
  <si>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</si>
  <si>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</si>
  <si>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</si>
  <si>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</si>
  <si>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</si>
  <si>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</si>
  <si>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</si>
  <si>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</si>
  <si>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</si>
  <si>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</si>
  <si>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</si>
  <si>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</si>
  <si>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</si>
  <si>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</si>
  <si>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</si>
  <si>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</si>
  <si>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</si>
  <si>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</si>
  <si>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</si>
  <si>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</si>
  <si>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</si>
  <si>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</si>
  <si>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</si>
  <si>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</si>
  <si>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</si>
  <si>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</si>
  <si>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</si>
  <si>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</si>
  <si>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</si>
  <si>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</si>
  <si>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</si>
  <si>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</si>
  <si>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</si>
  <si>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</si>
  <si>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</si>
  <si>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</si>
  <si>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</si>
  <si>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</si>
  <si>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</si>
  <si>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</si>
  <si>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</si>
  <si>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</si>
  <si>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</si>
  <si>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</si>
  <si>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</si>
  <si>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</si>
  <si>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</si>
  <si>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</si>
  <si>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</si>
  <si>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</si>
  <si>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</si>
  <si>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</si>
  <si>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</si>
  <si>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</si>
  <si>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</si>
  <si>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</si>
  <si>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</si>
  <si>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</si>
  <si>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</si>
  <si>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</si>
  <si>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</si>
  <si>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</si>
  <si>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</si>
  <si>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</si>
  <si>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</si>
  <si>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</si>
  <si>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</si>
  <si>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</si>
  <si>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</si>
  <si>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</si>
  <si>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</si>
  <si>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</si>
  <si>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</si>
  <si>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</si>
  <si>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</si>
  <si>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</si>
  <si>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</si>
  <si>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</si>
  <si>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</si>
  <si>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</si>
  <si>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</si>
  <si>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</si>
  <si>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</si>
  <si>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</si>
  <si>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</si>
  <si>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</si>
  <si>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</si>
  <si>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</si>
  <si>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</si>
  <si>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</si>
  <si>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</si>
  <si>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</si>
  <si>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</si>
  <si>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</si>
  <si>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</si>
  <si>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</si>
  <si>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</si>
  <si>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</si>
  <si>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</si>
  <si>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</si>
  <si>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</si>
  <si>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</si>
  <si>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</si>
  <si>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</si>
  <si>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</si>
  <si>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</si>
  <si>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</si>
  <si>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</si>
  <si>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</si>
  <si>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</si>
  <si>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</si>
  <si>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</si>
  <si>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</si>
  <si>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</si>
  <si>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</si>
  <si>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</si>
  <si>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</si>
  <si>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</si>
  <si>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</si>
  <si>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</si>
  <si>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</si>
  <si>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</si>
  <si>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</si>
  <si>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</si>
  <si>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</si>
  <si>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</si>
  <si>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</si>
  <si>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</si>
  <si>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</si>
  <si>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</si>
  <si>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</si>
  <si>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</si>
  <si>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</si>
  <si>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</si>
  <si>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</si>
  <si>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</si>
  <si>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</si>
  <si>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</si>
  <si>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</si>
  <si>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</si>
  <si>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</si>
  <si>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</si>
  <si>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</si>
  <si>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</si>
  <si>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</si>
  <si>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</si>
  <si>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</si>
  <si>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</si>
  <si>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</si>
  <si>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</si>
  <si>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</si>
  <si>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</si>
  <si>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</si>
  <si>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</si>
  <si>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</si>
  <si>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</si>
  <si>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</si>
  <si>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</si>
  <si>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</si>
  <si>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</si>
  <si>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</si>
  <si>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</si>
  <si>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</si>
  <si>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</si>
  <si>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</si>
  <si>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</si>
  <si>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</si>
  <si>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</si>
  <si>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</si>
  <si>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</si>
  <si>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</si>
  <si>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</si>
  <si>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</si>
  <si>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</si>
  <si>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</si>
  <si>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</si>
  <si>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</si>
  <si>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</si>
  <si>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</si>
  <si>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</si>
  <si>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</si>
  <si>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</si>
  <si>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</si>
  <si>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</si>
  <si>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</si>
  <si>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</si>
  <si>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</si>
  <si>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</si>
  <si>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</si>
  <si>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</si>
  <si>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</si>
  <si>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</si>
  <si>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</si>
  <si>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</si>
  <si>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</si>
  <si>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</si>
  <si>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</si>
  <si>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</si>
  <si>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</si>
  <si>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</si>
  <si>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</si>
  <si>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</si>
  <si>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</si>
  <si>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</si>
  <si>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</si>
  <si>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</si>
  <si>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</si>
  <si>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</si>
  <si>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</si>
  <si>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</si>
  <si>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</si>
  <si>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</si>
  <si>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</si>
  <si>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</si>
  <si>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</si>
  <si>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</si>
  <si>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</si>
  <si>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</si>
  <si>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</si>
  <si>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</si>
  <si>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</si>
  <si>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</si>
  <si>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</si>
  <si>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</si>
  <si>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</si>
  <si>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</si>
  <si>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</si>
  <si>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</si>
  <si>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</si>
  <si>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</si>
  <si>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</si>
  <si>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</si>
  <si>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</si>
  <si>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</si>
  <si>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</si>
  <si>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</si>
  <si>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</si>
  <si>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</si>
  <si>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</si>
  <si>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</si>
  <si>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</si>
  <si>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</si>
  <si>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</si>
  <si>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</si>
  <si>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</si>
  <si>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</si>
  <si>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</si>
  <si>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</si>
  <si>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</si>
  <si>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</si>
  <si>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</si>
  <si>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</si>
  <si>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</si>
  <si>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</si>
  <si>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</si>
  <si>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</si>
  <si>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</si>
  <si>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</si>
  <si>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</si>
  <si>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</si>
  <si>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</si>
  <si>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</si>
  <si>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</si>
  <si>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</si>
  <si>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</si>
  <si>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</si>
  <si>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</si>
  <si>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</si>
  <si>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</si>
  <si>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</si>
  <si>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</si>
  <si>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</si>
  <si>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</si>
  <si>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</si>
  <si>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</si>
  <si>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</si>
  <si>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</si>
  <si>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</si>
  <si>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</si>
  <si>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</si>
  <si>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</si>
  <si>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</si>
  <si>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</si>
  <si>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</si>
  <si>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</si>
  <si>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</si>
  <si>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</si>
  <si>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</si>
  <si>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</si>
  <si>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</si>
  <si>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</si>
  <si>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</si>
  <si>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</si>
  <si>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</si>
  <si>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</si>
  <si>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</si>
  <si>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</si>
  <si>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</si>
  <si>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</si>
  <si>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</si>
  <si>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</si>
  <si>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</si>
  <si>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</si>
  <si>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</si>
  <si>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</si>
  <si>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</si>
  <si>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</si>
  <si>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</si>
  <si>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</si>
  <si>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</si>
  <si>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</si>
  <si>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</si>
  <si>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</si>
  <si>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</si>
  <si>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</si>
  <si>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</si>
  <si>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</si>
  <si>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</si>
  <si>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</si>
  <si>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</si>
  <si>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</si>
  <si>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</si>
  <si>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</si>
  <si>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</si>
  <si>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</si>
  <si>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</si>
  <si>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</si>
  <si>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</si>
  <si>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</si>
  <si>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</si>
  <si>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</si>
  <si>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</si>
  <si>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</si>
  <si>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</si>
  <si>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</si>
  <si>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</si>
  <si>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</si>
  <si>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</si>
  <si>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</si>
  <si>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</si>
  <si>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</si>
  <si>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</si>
  <si>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</si>
  <si>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</si>
  <si>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</si>
  <si>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</si>
  <si>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</si>
  <si>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</si>
  <si>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</si>
  <si>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</si>
  <si>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</si>
  <si>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</si>
  <si>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</si>
  <si>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</si>
  <si>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</si>
  <si>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</si>
  <si>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</si>
  <si>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</si>
  <si>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</si>
  <si>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</si>
  <si>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</si>
  <si>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</si>
  <si>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</si>
  <si>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</si>
  <si>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</si>
  <si>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</si>
  <si>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</si>
  <si>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</si>
  <si>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</si>
  <si>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</si>
  <si>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</si>
  <si>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</si>
  <si>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</si>
  <si>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</si>
  <si>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</si>
  <si>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</si>
  <si>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</si>
  <si>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</si>
  <si>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</si>
  <si>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</si>
  <si>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</si>
  <si>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</si>
  <si>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</si>
  <si>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</si>
  <si>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</si>
  <si>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</si>
  <si>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</si>
  <si>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</si>
  <si>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</si>
  <si>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</si>
  <si>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</si>
  <si>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</si>
  <si>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</si>
  <si>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</si>
  <si>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</si>
  <si>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</si>
  <si>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</si>
  <si>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</si>
  <si>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</si>
  <si>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</si>
  <si>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</si>
  <si>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</si>
  <si>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</si>
  <si>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</si>
  <si>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</si>
  <si>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</si>
  <si>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</si>
  <si>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</si>
  <si>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</si>
  <si>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</si>
  <si>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</si>
  <si>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</si>
  <si>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</si>
  <si>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</si>
  <si>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</si>
  <si>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</si>
  <si>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</si>
  <si>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</si>
  <si>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</si>
  <si>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</si>
  <si>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</si>
  <si>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</si>
  <si>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</si>
  <si>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</si>
  <si>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</si>
  <si>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</si>
  <si>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</si>
  <si>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</si>
  <si>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</si>
  <si>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</si>
  <si>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</si>
  <si>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</si>
  <si>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</si>
  <si>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</si>
  <si>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</si>
  <si>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</si>
  <si>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</si>
  <si>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</si>
  <si>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</si>
  <si>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</si>
  <si>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</si>
  <si>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</si>
  <si>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</si>
  <si>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</si>
  <si>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</si>
  <si>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</si>
  <si>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</si>
  <si>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</si>
  <si>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</si>
  <si>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</si>
  <si>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</si>
  <si>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</si>
  <si>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</si>
  <si>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</si>
  <si>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</si>
  <si>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</si>
  <si>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</si>
  <si>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</si>
  <si>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</si>
  <si>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</si>
  <si>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</si>
  <si>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</si>
  <si>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</si>
  <si>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</si>
  <si>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</si>
  <si>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</si>
  <si>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</si>
  <si>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</si>
  <si>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</si>
  <si>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</si>
  <si>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</si>
  <si>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</si>
  <si>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</si>
  <si>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</si>
  <si>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</si>
  <si>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</si>
  <si>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</si>
  <si>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</si>
  <si>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</si>
  <si>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</si>
  <si>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</si>
  <si>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</si>
  <si>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</si>
  <si>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</si>
  <si>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</si>
  <si>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</si>
  <si>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</si>
  <si>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</si>
  <si>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</si>
  <si>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</si>
  <si>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</si>
  <si>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</si>
  <si>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</si>
  <si>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</si>
  <si>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</si>
  <si>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</si>
  <si>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</si>
  <si>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</si>
  <si>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</si>
  <si>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</si>
  <si>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</si>
  <si>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</si>
  <si>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</si>
  <si>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</si>
  <si>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</si>
  <si>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</si>
  <si>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</si>
  <si>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</si>
  <si>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</si>
  <si>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</si>
  <si>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</si>
  <si>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</si>
  <si>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</si>
  <si>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</si>
  <si>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</si>
  <si>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</si>
  <si>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</si>
  <si>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</si>
  <si>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</si>
  <si>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</si>
  <si>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</si>
  <si>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</si>
  <si>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</si>
  <si>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</si>
  <si>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</si>
  <si>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</si>
  <si>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</si>
  <si>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</si>
  <si>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</si>
  <si>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</si>
  <si>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</si>
  <si>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</si>
  <si>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</si>
  <si>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</si>
  <si>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</si>
  <si>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</si>
  <si>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</si>
  <si>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</si>
  <si>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</si>
  <si>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</si>
  <si>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</si>
  <si>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</si>
  <si>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</si>
  <si>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</si>
  <si>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</si>
  <si>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</si>
  <si>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</si>
  <si>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</si>
  <si>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</si>
  <si>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</si>
  <si>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</si>
  <si>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</si>
  <si>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</si>
  <si>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</si>
  <si>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</si>
  <si>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</si>
  <si>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</si>
  <si>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</si>
  <si>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</si>
  <si>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</si>
  <si>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</si>
  <si>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</si>
  <si>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</si>
  <si>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</si>
  <si>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</si>
  <si>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</si>
  <si>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</si>
  <si>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</si>
  <si>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</si>
  <si>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</si>
  <si>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</si>
  <si>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</si>
  <si>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</si>
  <si>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</si>
  <si>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</si>
  <si>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</si>
  <si>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</si>
  <si>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</si>
  <si>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</si>
  <si>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</si>
  <si>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</si>
  <si>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</si>
  <si>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</si>
  <si>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</si>
  <si>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</si>
  <si>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</si>
  <si>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</si>
  <si>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</si>
  <si>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</si>
  <si>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</si>
  <si>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</si>
  <si>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</si>
  <si>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</si>
  <si>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</si>
  <si>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</si>
  <si>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</si>
  <si>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</si>
  <si>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</si>
  <si>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</si>
  <si>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</si>
  <si>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</si>
  <si>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</si>
  <si>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</si>
  <si>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</si>
  <si>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</si>
  <si>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</si>
  <si>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</si>
  <si>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</si>
  <si>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</si>
  <si>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</si>
  <si>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</si>
  <si>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</si>
  <si>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</si>
  <si>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</si>
  <si>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</si>
  <si>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</si>
  <si>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</si>
  <si>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</si>
  <si>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</si>
  <si>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</si>
  <si>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</si>
  <si>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</si>
  <si>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</si>
  <si>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</si>
  <si>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</si>
  <si>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</si>
  <si>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</si>
  <si>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</si>
  <si>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</si>
  <si>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</si>
  <si>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</si>
  <si>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</si>
  <si>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</si>
  <si>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</si>
  <si>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</si>
  <si>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</si>
  <si>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</si>
  <si>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</si>
  <si>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</si>
  <si>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</si>
  <si>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</si>
  <si>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</si>
  <si>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</si>
  <si>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</si>
  <si>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</si>
  <si>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</si>
  <si>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</si>
  <si>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</si>
  <si>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</si>
  <si>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</si>
  <si>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</si>
  <si>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</si>
  <si>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</si>
  <si>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</si>
  <si>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</si>
  <si>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</si>
  <si>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</si>
  <si>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</si>
  <si>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</si>
  <si>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</si>
  <si>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</si>
  <si>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</si>
  <si>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</si>
  <si>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</si>
  <si>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</si>
  <si>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</si>
  <si>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</si>
  <si>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</si>
  <si>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</si>
  <si>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</si>
  <si>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</si>
  <si>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</si>
  <si>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</si>
  <si>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</si>
  <si>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</si>
  <si>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</si>
  <si>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</si>
  <si>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</si>
  <si>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</si>
  <si>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</si>
  <si>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</si>
  <si>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</si>
  <si>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</si>
  <si>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</si>
  <si>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</si>
  <si>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</si>
  <si>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</si>
  <si>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</si>
  <si>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</si>
  <si>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</si>
  <si>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</si>
  <si>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</si>
  <si>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</si>
  <si>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</si>
  <si>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</si>
  <si>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</si>
  <si>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</si>
  <si>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</si>
  <si>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</si>
  <si>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</si>
  <si>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</si>
  <si>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</si>
  <si>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</si>
  <si>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</si>
  <si>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</si>
  <si>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</si>
  <si>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</si>
  <si>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</si>
  <si>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</si>
  <si>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</si>
  <si>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</si>
  <si>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</si>
  <si>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</si>
  <si>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</si>
  <si>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</si>
  <si>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</si>
  <si>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</si>
  <si>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</si>
  <si>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</si>
  <si>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</si>
  <si>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</si>
  <si>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</si>
  <si>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</si>
  <si>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</si>
  <si>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</si>
  <si>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</si>
  <si>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</si>
  <si>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</si>
  <si>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</si>
  <si>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</si>
  <si>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</si>
  <si>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</si>
  <si>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</si>
  <si>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</si>
  <si>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</si>
  <si>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</si>
  <si>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</si>
  <si>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</si>
  <si>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</si>
  <si>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</si>
  <si>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</si>
  <si>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</si>
  <si>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</si>
  <si>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</si>
  <si>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</si>
  <si>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</si>
  <si>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</si>
  <si>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</si>
  <si>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</si>
  <si>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</si>
  <si>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</si>
  <si>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</si>
  <si>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</si>
  <si>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</si>
  <si>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</si>
  <si>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</si>
  <si>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</si>
  <si>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</si>
  <si>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</si>
  <si>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</si>
  <si>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</si>
  <si>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</si>
  <si>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</si>
  <si>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</si>
  <si>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</si>
  <si>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</si>
  <si>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</si>
  <si>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</si>
  <si>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</si>
  <si>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</si>
  <si>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</si>
  <si>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</si>
  <si>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</si>
  <si>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</si>
  <si>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</si>
  <si>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</si>
  <si>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</si>
  <si>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</si>
  <si>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</si>
  <si>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</si>
  <si>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</si>
  <si>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</si>
  <si>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</si>
  <si>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</si>
  <si>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</si>
  <si>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</si>
  <si>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</si>
  <si>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</si>
  <si>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</si>
  <si>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</si>
  <si>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</si>
  <si>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</si>
  <si>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</si>
  <si>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</si>
  <si>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</si>
  <si>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</si>
  <si>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</si>
  <si>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</si>
  <si>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</si>
  <si>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</si>
  <si>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</si>
  <si>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</si>
  <si>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</si>
  <si>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</si>
  <si>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</si>
  <si>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</si>
  <si>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</si>
  <si>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</si>
  <si>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</si>
  <si>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</si>
  <si>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</si>
  <si>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</si>
  <si>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</si>
  <si>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</si>
  <si>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</si>
  <si>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</si>
  <si>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</si>
  <si>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</si>
  <si>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</si>
  <si>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</si>
  <si>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</si>
  <si>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</si>
  <si>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</si>
  <si>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</si>
  <si>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</si>
  <si>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</si>
  <si>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</si>
  <si>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</si>
  <si>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</si>
  <si>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</si>
  <si>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</si>
  <si>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</si>
  <si>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</si>
  <si>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</si>
  <si>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</si>
  <si>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</si>
  <si>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</si>
  <si>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</si>
  <si>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</si>
  <si>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</si>
  <si>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</si>
  <si>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</si>
  <si>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</si>
  <si>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</si>
  <si>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</si>
  <si>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</si>
  <si>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</si>
  <si>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</si>
  <si>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</si>
  <si>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</si>
  <si>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</si>
  <si>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</si>
  <si>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</si>
  <si>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</si>
  <si>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</si>
  <si>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</si>
  <si>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</si>
  <si>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</si>
  <si>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</si>
  <si>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</si>
  <si>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</si>
  <si>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</si>
  <si>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</si>
  <si>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</si>
  <si>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</si>
  <si>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</si>
  <si>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</si>
  <si>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</si>
  <si>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</si>
  <si>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</si>
  <si>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</si>
  <si>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</si>
  <si>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</si>
  <si>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</si>
  <si>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</si>
  <si>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</si>
  <si>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</si>
  <si>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</si>
  <si>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</si>
  <si>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</si>
  <si>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</si>
  <si>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</si>
  <si>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</si>
  <si>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</si>
  <si>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</si>
  <si>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</si>
  <si>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</si>
  <si>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</si>
  <si>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</si>
  <si>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</si>
  <si>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</si>
  <si>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</si>
  <si>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</si>
  <si>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</si>
  <si>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</si>
  <si>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</si>
  <si>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</si>
  <si>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</si>
  <si>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</si>
  <si>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</si>
  <si>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</si>
  <si>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</si>
  <si>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</si>
  <si>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</si>
  <si>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</si>
  <si>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</si>
  <si>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</si>
  <si>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</si>
  <si>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</si>
  <si>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</si>
  <si>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</si>
  <si>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</si>
  <si>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</si>
  <si>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</si>
  <si>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</si>
  <si>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</si>
  <si>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</si>
  <si>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</si>
  <si>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</si>
  <si>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</si>
  <si>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</si>
  <si>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</si>
  <si>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</si>
  <si>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</si>
  <si>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</si>
  <si>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</si>
  <si>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</si>
  <si>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</si>
  <si>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</si>
  <si>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</si>
  <si>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</si>
  <si>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</si>
  <si>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</si>
  <si>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</si>
  <si>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</si>
  <si>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</si>
  <si>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</si>
  <si>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</si>
  <si>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</si>
  <si>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</si>
  <si>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</si>
  <si>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</si>
  <si>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</si>
  <si>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</si>
  <si>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</si>
  <si>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</si>
  <si>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</si>
  <si>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</si>
  <si>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</si>
  <si>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</si>
  <si>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</si>
  <si>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</si>
  <si>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</si>
  <si>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</si>
  <si>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</si>
  <si>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</si>
  <si>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</si>
  <si>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</si>
  <si>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</si>
  <si>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</si>
  <si>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</si>
  <si>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</si>
  <si>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</si>
  <si>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</si>
  <si>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</si>
  <si>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</si>
  <si>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</si>
  <si>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</si>
  <si>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</si>
  <si>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</si>
  <si>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</si>
  <si>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</si>
  <si>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</si>
  <si>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</si>
  <si>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</si>
  <si>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</si>
  <si>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</si>
  <si>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</si>
  <si>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</si>
  <si>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</si>
  <si>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</si>
  <si>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</si>
  <si>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</si>
  <si>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</si>
  <si>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</si>
  <si>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</si>
  <si>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</si>
  <si>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</si>
  <si>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</si>
  <si>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</si>
  <si>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</si>
  <si>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</si>
  <si>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</si>
  <si>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</si>
  <si>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</si>
  <si>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</si>
  <si>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</si>
  <si>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</si>
  <si>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</si>
  <si>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</si>
  <si>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</si>
  <si>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</si>
  <si>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</si>
  <si>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</si>
  <si>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</si>
  <si>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</si>
  <si>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</si>
  <si>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</si>
  <si>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</si>
  <si>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</si>
  <si>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</si>
  <si>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</si>
  <si>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</si>
  <si>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</si>
  <si>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</si>
  <si>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</si>
  <si>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</si>
  <si>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</si>
  <si>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</si>
  <si>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</si>
  <si>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</si>
  <si>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</si>
  <si>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</si>
  <si>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</si>
  <si>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</si>
  <si>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</si>
  <si>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</si>
  <si>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</si>
  <si>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</si>
  <si>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</si>
  <si>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</si>
  <si>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</si>
  <si>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</si>
  <si>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</si>
  <si>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</si>
  <si>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</si>
  <si>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</si>
  <si>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</si>
  <si>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</si>
  <si>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</si>
  <si>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</si>
  <si>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</si>
  <si>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</si>
  <si>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</si>
  <si>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</si>
  <si>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</si>
  <si>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</si>
  <si>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</si>
  <si>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</si>
  <si>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</si>
  <si>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</si>
  <si>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</si>
  <si>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</si>
  <si>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</si>
  <si>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</si>
  <si>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</si>
  <si>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</si>
  <si>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</si>
  <si>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</si>
  <si>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</si>
  <si>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</si>
  <si>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</si>
  <si>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</si>
  <si>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</si>
  <si>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</si>
  <si>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</si>
  <si>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</si>
  <si>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</si>
  <si>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</si>
  <si>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</si>
  <si>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</si>
  <si>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</si>
  <si>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</si>
  <si>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</si>
  <si>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</si>
  <si>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</si>
  <si>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</si>
  <si>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</si>
  <si>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</si>
  <si>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</si>
  <si>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</si>
  <si>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</si>
  <si>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</si>
  <si>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</si>
  <si>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</si>
  <si>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</si>
  <si>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</si>
  <si>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</si>
  <si>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</si>
  <si>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</si>
  <si>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</si>
  <si>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</si>
  <si>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</si>
  <si>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</si>
  <si>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</si>
  <si>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</si>
  <si>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</si>
  <si>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</si>
  <si>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</si>
  <si>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</si>
  <si>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</si>
  <si>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</si>
  <si>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</si>
  <si>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</si>
  <si>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</si>
  <si>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</si>
  <si>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</si>
  <si>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</si>
  <si>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</si>
  <si>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</si>
  <si>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</si>
  <si>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</si>
  <si>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</si>
  <si>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</si>
  <si>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</si>
  <si>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</si>
  <si>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</si>
  <si>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</si>
  <si>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</si>
  <si>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</si>
  <si>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</si>
  <si>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</si>
  <si>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</si>
  <si>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</si>
  <si>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</si>
  <si>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</si>
  <si>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</si>
  <si>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</si>
  <si>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</si>
  <si>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</si>
  <si>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</si>
  <si>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</si>
  <si>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</si>
  <si>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</si>
  <si>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</si>
  <si>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</si>
  <si>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</si>
  <si>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</si>
  <si>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</si>
  <si>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</si>
  <si>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</si>
  <si>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</si>
  <si>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</si>
  <si>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</si>
  <si>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</si>
  <si>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</si>
  <si>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</si>
  <si>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</si>
  <si>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</si>
  <si>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</si>
  <si>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</si>
  <si>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</si>
  <si>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</si>
  <si>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</si>
  <si>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</si>
  <si>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</si>
  <si>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</si>
  <si>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</si>
  <si>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</si>
  <si>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</si>
  <si>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</si>
  <si>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</si>
  <si>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</si>
  <si>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</si>
  <si>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</si>
  <si>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</si>
  <si>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</si>
  <si>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</si>
  <si>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</si>
  <si>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</si>
  <si>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</si>
  <si>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</si>
  <si>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</si>
  <si>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</si>
  <si>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</si>
  <si>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</si>
  <si>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</si>
  <si>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</si>
  <si>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</si>
  <si>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</si>
  <si>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</si>
  <si>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</si>
  <si>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</si>
  <si>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</si>
  <si>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</si>
  <si>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</si>
  <si>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</si>
  <si>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</si>
  <si>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</si>
  <si>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</si>
  <si>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</si>
  <si>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</si>
  <si>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</si>
  <si>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</si>
  <si>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</si>
  <si>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</si>
  <si>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</si>
  <si>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</si>
  <si>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</si>
  <si>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</si>
  <si>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</si>
  <si>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</si>
  <si>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</si>
  <si>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</si>
  <si>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</si>
  <si>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</si>
  <si>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</si>
  <si>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</si>
  <si>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</si>
  <si>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</si>
  <si>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</si>
  <si>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</si>
  <si>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</si>
  <si>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</si>
  <si>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</si>
  <si>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</si>
  <si>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</si>
  <si>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</si>
  <si>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</si>
  <si>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</si>
  <si>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</si>
  <si>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</si>
  <si>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</si>
  <si>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</si>
  <si>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</si>
  <si>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</si>
  <si>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</si>
  <si>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</si>
  <si>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</si>
  <si>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</si>
  <si>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</si>
  <si>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</si>
  <si>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</si>
  <si>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</si>
  <si>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</si>
  <si>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</si>
  <si>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</si>
  <si>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</si>
  <si>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</si>
  <si>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</si>
  <si>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</si>
  <si>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</si>
  <si>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</si>
  <si>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</si>
  <si>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</si>
  <si>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</si>
  <si>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</si>
  <si>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</si>
  <si>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</si>
  <si>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</si>
  <si>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</si>
  <si>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</si>
  <si>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</si>
  <si>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</si>
  <si>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</si>
  <si>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</si>
  <si>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</si>
  <si>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</si>
  <si>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</si>
  <si>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</si>
  <si>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</si>
  <si>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</si>
  <si>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</si>
  <si>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</si>
  <si>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</si>
  <si>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</si>
  <si>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</si>
  <si>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</si>
  <si>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</si>
  <si>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</si>
  <si>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</si>
  <si>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</si>
  <si>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</si>
  <si>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</si>
  <si>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</si>
  <si>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</si>
  <si>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</si>
  <si>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</si>
  <si>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</si>
  <si>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</si>
  <si>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</si>
  <si>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</si>
  <si>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</si>
  <si>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</si>
  <si>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</si>
  <si>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</si>
  <si>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</si>
  <si>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</si>
  <si>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</si>
  <si>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</si>
  <si>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</si>
  <si>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</si>
  <si>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</si>
  <si>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</si>
  <si>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</si>
  <si>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</si>
  <si>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</si>
  <si>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</si>
  <si>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</si>
  <si>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</si>
  <si>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</si>
  <si>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</si>
  <si>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</si>
  <si>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</si>
  <si>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</si>
  <si>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</si>
  <si>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</si>
  <si>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</si>
  <si>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</si>
  <si>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</si>
  <si>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</si>
  <si>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</si>
  <si>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</si>
  <si>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</si>
  <si>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</si>
  <si>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</si>
  <si>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</si>
  <si>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</si>
  <si>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</si>
  <si>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</si>
  <si>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</si>
  <si>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</si>
  <si>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</si>
  <si>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</si>
  <si>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</si>
  <si>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</si>
  <si>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</si>
  <si>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</si>
  <si>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</si>
  <si>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</si>
  <si>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</si>
  <si>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</si>
  <si>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</si>
  <si>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</si>
  <si>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</si>
  <si>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</si>
  <si>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</si>
  <si>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</si>
  <si>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</si>
  <si>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</si>
  <si>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</si>
  <si>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</si>
  <si>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</si>
  <si>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</si>
  <si>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</si>
  <si>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</si>
  <si>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</si>
  <si>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</si>
  <si>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</si>
  <si>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</si>
  <si>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</si>
  <si>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</si>
  <si>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</si>
  <si>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</si>
  <si>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</si>
  <si>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</si>
  <si>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</si>
  <si>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</si>
  <si>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</si>
  <si>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</si>
  <si>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</si>
  <si>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</si>
  <si>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</si>
  <si>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</si>
  <si>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</si>
  <si>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</si>
  <si>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</si>
  <si>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</si>
  <si>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</si>
  <si>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</si>
  <si>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</si>
  <si>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</si>
  <si>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</si>
  <si>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</si>
  <si>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</si>
  <si>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</si>
  <si>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</si>
  <si>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</si>
  <si>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</si>
  <si>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</si>
  <si>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</si>
  <si>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</si>
  <si>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</si>
  <si>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</si>
  <si>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</si>
  <si>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</si>
  <si>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</si>
  <si>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</si>
  <si>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</si>
  <si>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</si>
  <si>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</si>
  <si>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</si>
  <si>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</si>
  <si>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</si>
  <si>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</si>
  <si>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</si>
  <si>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</si>
  <si>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</si>
  <si>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</si>
  <si>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</si>
  <si>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</si>
  <si>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</si>
  <si>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</si>
  <si>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</si>
  <si>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</si>
  <si>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</si>
  <si>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</si>
  <si>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</si>
  <si>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</si>
  <si>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</si>
  <si>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</si>
  <si>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</si>
  <si>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</si>
  <si>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</si>
  <si>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</si>
  <si>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</si>
  <si>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</si>
  <si>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</si>
  <si>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</si>
  <si>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</si>
  <si>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</si>
  <si>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</si>
  <si>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</si>
  <si>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</si>
  <si>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</si>
  <si>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</si>
  <si>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</si>
  <si>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</si>
  <si>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</si>
  <si>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</si>
  <si>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</si>
  <si>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</si>
  <si>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</si>
  <si>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</si>
  <si>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</si>
  <si>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</si>
  <si>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</si>
  <si>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</si>
  <si>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</si>
  <si>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</si>
  <si>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</si>
  <si>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</si>
  <si>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</si>
  <si>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</si>
  <si>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</si>
  <si>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</si>
  <si>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</si>
  <si>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</si>
  <si>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</si>
  <si>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</si>
  <si>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</si>
  <si>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</si>
  <si>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</si>
  <si>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</si>
  <si>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</si>
  <si>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</si>
  <si>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</si>
  <si>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</si>
  <si>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</si>
  <si>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</si>
  <si>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</si>
  <si>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</si>
  <si>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</si>
  <si>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</si>
  <si>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</si>
  <si>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</si>
  <si>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</si>
  <si>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</si>
  <si>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</si>
  <si>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</si>
  <si>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</si>
  <si>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</si>
  <si>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</si>
  <si>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</si>
  <si>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</si>
  <si>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</si>
  <si>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</si>
  <si>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</si>
  <si>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</si>
  <si>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</si>
  <si>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</si>
  <si>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</si>
  <si>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</si>
  <si>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</si>
  <si>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</si>
  <si>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</si>
  <si>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</si>
  <si>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</si>
  <si>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</si>
  <si>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</si>
  <si>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</si>
  <si>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</si>
  <si>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</si>
  <si>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</si>
  <si>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</si>
  <si>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</si>
  <si>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</si>
  <si>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</si>
  <si>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</si>
  <si>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</si>
  <si>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</si>
  <si>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</si>
  <si>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</si>
  <si>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</si>
  <si>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</si>
  <si>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</si>
  <si>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</si>
  <si>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</si>
  <si>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</si>
  <si>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</si>
  <si>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</si>
  <si>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</si>
  <si>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</si>
  <si>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</si>
  <si>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</si>
  <si>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</si>
  <si>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</si>
  <si>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</si>
  <si>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</si>
  <si>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</si>
  <si>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</si>
  <si>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</si>
  <si>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</si>
  <si>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</si>
  <si>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</si>
  <si>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</si>
  <si>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</si>
  <si>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</si>
  <si>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</si>
  <si>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</si>
  <si>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</si>
  <si>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</si>
  <si>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</si>
  <si>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</si>
  <si>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</si>
  <si>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</si>
  <si>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</si>
  <si>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</si>
  <si>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</si>
  <si>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</si>
  <si>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</si>
  <si>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</si>
  <si>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</si>
  <si>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</si>
  <si>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</si>
  <si>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</si>
  <si>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</si>
  <si>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</si>
  <si>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</si>
  <si>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</si>
  <si>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</si>
  <si>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</si>
  <si>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</si>
  <si>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</si>
  <si>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</si>
  <si>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</si>
  <si>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</si>
  <si>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</si>
  <si>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</si>
  <si>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</si>
  <si>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</si>
  <si>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</si>
  <si>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</si>
  <si>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</si>
  <si>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</si>
  <si>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</si>
  <si>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</si>
  <si>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</si>
  <si>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</si>
  <si>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</si>
  <si>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</si>
  <si>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</si>
  <si>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</si>
  <si>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</si>
  <si>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</si>
  <si>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</si>
  <si>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</si>
  <si>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</si>
  <si>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</si>
  <si>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</si>
  <si>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</si>
  <si>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</si>
  <si>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</si>
  <si>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</si>
  <si>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</si>
  <si>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</si>
  <si>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</si>
  <si>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</si>
  <si>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</si>
  <si>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</si>
  <si>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</si>
  <si>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</si>
  <si>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</si>
  <si>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</si>
  <si>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</si>
  <si>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</si>
  <si>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</si>
  <si>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</si>
  <si>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</si>
  <si>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</si>
  <si>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</si>
  <si>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</si>
  <si>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</si>
  <si>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</si>
  <si>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</si>
  <si>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</si>
  <si>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</si>
  <si>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</si>
  <si>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</si>
  <si>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</si>
  <si>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</si>
  <si>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</si>
  <si>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</si>
  <si>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</si>
  <si>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</si>
  <si>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</si>
  <si>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</si>
  <si>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</si>
  <si>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</si>
  <si>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</si>
  <si>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</si>
  <si>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</si>
  <si>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</si>
  <si>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</si>
  <si>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</si>
  <si>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</si>
  <si>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</si>
  <si>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</si>
  <si>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</si>
  <si>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</si>
  <si>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</si>
  <si>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</si>
  <si>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</si>
  <si>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</si>
  <si>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</si>
  <si>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</si>
  <si>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</si>
  <si>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</si>
  <si>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</si>
  <si>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</si>
  <si>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</si>
  <si>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</si>
  <si>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</si>
  <si>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</si>
  <si>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</si>
  <si>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</si>
  <si>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</si>
  <si>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</si>
  <si>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</si>
  <si>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</si>
  <si>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</si>
  <si>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</si>
  <si>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</si>
  <si>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</si>
  <si>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</si>
  <si>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</si>
  <si>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</si>
  <si>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</si>
  <si>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</si>
  <si>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</si>
  <si>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</si>
  <si>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</si>
  <si>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</si>
  <si>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</si>
  <si>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</si>
  <si>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</si>
  <si>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</si>
  <si>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</si>
  <si>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</si>
  <si>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</si>
  <si>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</si>
  <si>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</si>
  <si>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</si>
  <si>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</si>
  <si>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</si>
  <si>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</si>
  <si>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</si>
  <si>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</si>
  <si>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</si>
  <si>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</si>
  <si>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</si>
  <si>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</si>
  <si>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</si>
  <si>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</si>
  <si>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</si>
  <si>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</si>
  <si>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</si>
  <si>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</si>
  <si>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</si>
  <si>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</si>
  <si>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</si>
  <si>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</si>
  <si>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</si>
  <si>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</si>
  <si>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</si>
  <si>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</si>
  <si>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</si>
  <si>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</si>
  <si>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</si>
  <si>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</si>
  <si>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</si>
  <si>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</si>
  <si>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</si>
  <si>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</si>
  <si>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</si>
  <si>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</si>
  <si>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</si>
  <si>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</si>
  <si>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</si>
  <si>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</si>
  <si>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</si>
  <si>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</si>
  <si>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</si>
  <si>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</si>
  <si>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</si>
  <si>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</si>
  <si>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</si>
  <si>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</si>
  <si>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</si>
  <si>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</si>
  <si>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</si>
  <si>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</si>
  <si>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</si>
  <si>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</si>
  <si>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</si>
  <si>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</si>
  <si>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</si>
  <si>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</si>
  <si>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</si>
  <si>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</si>
  <si>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</si>
  <si>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</si>
  <si>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</si>
  <si>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</si>
  <si>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</si>
  <si>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</si>
  <si>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</si>
  <si>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</si>
  <si>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</si>
  <si>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</si>
  <si>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</si>
  <si>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</si>
  <si>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</si>
  <si>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</si>
  <si>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</si>
  <si>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</si>
  <si>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</si>
  <si>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</si>
  <si>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</si>
  <si>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</si>
  <si>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</si>
  <si>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</si>
  <si>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</si>
  <si>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</si>
  <si>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</si>
  <si>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</si>
  <si>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</si>
  <si>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</si>
  <si>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</si>
  <si>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</si>
  <si>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</si>
  <si>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</si>
  <si>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</si>
  <si>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</si>
  <si>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</si>
  <si>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</si>
  <si>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</si>
  <si>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</si>
  <si>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</si>
  <si>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</si>
  <si>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</si>
  <si>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</si>
  <si>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</si>
  <si>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</si>
  <si>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</si>
  <si>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</si>
  <si>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</si>
  <si>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</si>
  <si>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</si>
  <si>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</si>
  <si>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</si>
  <si>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</si>
  <si>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</si>
  <si>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</si>
  <si>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</si>
  <si>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</si>
  <si>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</si>
  <si>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</si>
  <si>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</si>
  <si>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</si>
  <si>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</si>
  <si>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</si>
  <si>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</si>
  <si>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</si>
  <si>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</si>
  <si>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</si>
  <si>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</si>
  <si>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</si>
  <si>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</si>
  <si>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</si>
  <si>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</si>
  <si>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</si>
  <si>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</si>
  <si>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</si>
  <si>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</si>
  <si>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</si>
  <si>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</si>
  <si>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</si>
  <si>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</si>
  <si>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</si>
  <si>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</si>
  <si>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</si>
  <si>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</si>
  <si>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</si>
  <si>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</si>
  <si>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</si>
  <si>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</si>
  <si>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</si>
  <si>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</si>
  <si>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</si>
  <si>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</si>
  <si>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</si>
  <si>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</si>
  <si>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</si>
  <si>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</si>
  <si>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</si>
  <si>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</si>
  <si>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</si>
  <si>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</si>
  <si>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</si>
  <si>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</si>
  <si>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</si>
  <si>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</si>
  <si>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</si>
  <si>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</si>
  <si>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</si>
  <si>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</si>
  <si>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</si>
  <si>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</si>
  <si>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</si>
  <si>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</si>
  <si>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</si>
  <si>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</si>
  <si>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</si>
  <si>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</si>
  <si>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</si>
  <si>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</si>
  <si>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</si>
  <si>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</si>
  <si>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</si>
  <si>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</si>
  <si>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</si>
  <si>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</si>
  <si>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</si>
  <si>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</si>
  <si>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</si>
  <si>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</si>
  <si>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</si>
  <si>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</si>
  <si>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</si>
  <si>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</si>
  <si>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</si>
  <si>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</si>
  <si>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</si>
  <si>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</si>
  <si>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</si>
  <si>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</si>
  <si>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</si>
  <si>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</si>
  <si>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</si>
  <si>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</si>
  <si>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</si>
  <si>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</si>
  <si>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</si>
  <si>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</si>
  <si>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</si>
  <si>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</si>
  <si>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</si>
  <si>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</si>
  <si>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</si>
  <si>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</si>
  <si>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</si>
  <si>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</si>
  <si>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</si>
  <si>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</si>
  <si>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</si>
  <si>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</si>
  <si>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</si>
  <si>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</si>
  <si>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</si>
  <si>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</si>
  <si>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</si>
  <si>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</si>
  <si>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</si>
  <si>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</si>
  <si>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</si>
  <si>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</si>
  <si>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</si>
  <si>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</si>
  <si>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</si>
  <si>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</si>
  <si>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</si>
  <si>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</si>
  <si>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</si>
  <si>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</si>
  <si>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</si>
  <si>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</si>
  <si>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</si>
  <si>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</si>
  <si>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</si>
  <si>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</si>
  <si>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</si>
  <si>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</si>
  <si>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</si>
  <si>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</si>
  <si>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</si>
  <si>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</si>
  <si>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</si>
  <si>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</si>
  <si>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</si>
  <si>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</si>
  <si>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</si>
  <si>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</si>
  <si>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</si>
  <si>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</si>
  <si>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</si>
  <si>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</si>
  <si>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</si>
  <si>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</si>
  <si>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</si>
  <si>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</si>
  <si>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</si>
  <si>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</si>
  <si>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</si>
  <si>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</si>
  <si>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</si>
  <si>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</si>
  <si>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</si>
  <si>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</si>
  <si>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</si>
  <si>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</si>
  <si>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</si>
  <si>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</si>
  <si>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</si>
  <si>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</si>
  <si>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</si>
  <si>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</si>
  <si>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</si>
  <si>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</si>
  <si>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</si>
  <si>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</si>
  <si>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</si>
  <si>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</si>
  <si>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</si>
  <si>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</si>
  <si>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</si>
  <si>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</si>
  <si>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</si>
  <si>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</si>
  <si>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</si>
  <si>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</si>
  <si>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</si>
  <si>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</si>
  <si>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</si>
  <si>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</si>
  <si>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</si>
  <si>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</si>
  <si>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</si>
  <si>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</si>
  <si>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</si>
  <si>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</si>
  <si>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</si>
  <si>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</si>
  <si>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</si>
  <si>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</si>
  <si>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</si>
  <si>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</si>
  <si>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</si>
  <si>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</si>
  <si>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</si>
  <si>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</si>
  <si>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</si>
  <si>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</si>
  <si>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</si>
  <si>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</si>
  <si>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</si>
  <si>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</si>
  <si>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</si>
  <si>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</si>
  <si>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</si>
  <si>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</si>
  <si>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</si>
  <si>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</si>
  <si>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</si>
  <si>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</si>
  <si>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</si>
  <si>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</si>
  <si>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</si>
  <si>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</si>
  <si>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</si>
  <si>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</si>
  <si>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</si>
  <si>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</si>
  <si>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</si>
  <si>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</si>
  <si>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</si>
  <si>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</si>
  <si>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</si>
  <si>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</si>
  <si>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</si>
  <si>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</si>
  <si>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</si>
  <si>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</si>
  <si>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</si>
  <si>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</si>
  <si>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</si>
  <si>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</si>
  <si>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</si>
  <si>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</si>
  <si>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</si>
  <si>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</si>
  <si>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</si>
  <si>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</si>
  <si>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</si>
  <si>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</si>
  <si>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</si>
  <si>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</si>
  <si>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</si>
  <si>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</si>
  <si>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</si>
  <si>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</si>
  <si>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</si>
  <si>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</si>
  <si>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</si>
  <si>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</si>
  <si>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</si>
  <si>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</si>
  <si>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</si>
  <si>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</si>
  <si>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</si>
  <si>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</si>
  <si>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</si>
  <si>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</si>
  <si>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</si>
  <si>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</si>
  <si>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</si>
  <si>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</si>
  <si>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</si>
  <si>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</si>
  <si>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</si>
  <si>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</si>
  <si>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</si>
  <si>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</si>
  <si>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</si>
  <si>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</si>
  <si>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</si>
  <si>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</si>
  <si>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</si>
  <si>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</si>
  <si>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</si>
  <si>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</si>
  <si>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</si>
  <si>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</si>
  <si>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</si>
  <si>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</si>
  <si>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</si>
  <si>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</si>
  <si>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</si>
  <si>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</si>
  <si>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</si>
  <si>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</si>
  <si>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</si>
  <si>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</si>
  <si>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</si>
  <si>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</si>
  <si>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</si>
  <si>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</si>
  <si>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</si>
  <si>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</si>
  <si>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</si>
  <si>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</si>
  <si>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</si>
  <si>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</si>
  <si>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</si>
  <si>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</si>
  <si>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</si>
  <si>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</si>
  <si>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</si>
  <si>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</si>
  <si>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</si>
  <si>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</si>
  <si>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</si>
  <si>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</si>
  <si>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</si>
  <si>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</si>
  <si>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</si>
  <si>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</si>
  <si>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</si>
  <si>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</si>
  <si>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</si>
  <si>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</si>
  <si>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</si>
  <si>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</si>
  <si>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</si>
  <si>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</si>
  <si>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</si>
  <si>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</si>
  <si>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</si>
  <si>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</si>
  <si>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</si>
  <si>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</si>
  <si>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</si>
  <si>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</si>
  <si>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</si>
  <si>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</si>
  <si>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</si>
  <si>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</si>
  <si>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</si>
  <si>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</si>
  <si>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</si>
  <si>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</si>
  <si>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</si>
  <si>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</si>
  <si>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</si>
  <si>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</si>
  <si>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</si>
  <si>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</si>
  <si>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</si>
  <si>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</si>
  <si>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</si>
  <si>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</si>
  <si>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</si>
  <si>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</si>
  <si>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</si>
  <si>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</si>
  <si>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</si>
  <si>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</si>
  <si>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</si>
  <si>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</si>
  <si>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</si>
  <si>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</si>
  <si>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</si>
  <si>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</si>
  <si>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</si>
  <si>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</si>
  <si>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</si>
  <si>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</si>
  <si>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</si>
  <si>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</si>
  <si>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</si>
  <si>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</si>
  <si>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</si>
  <si>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</si>
  <si>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</si>
  <si>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</si>
  <si>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</si>
  <si>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</si>
  <si>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</si>
  <si>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</si>
  <si>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</si>
  <si>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</si>
  <si>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</si>
  <si>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</si>
  <si>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</si>
  <si>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</si>
  <si>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</si>
  <si>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</si>
  <si>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</si>
  <si>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</si>
  <si>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</si>
  <si>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</si>
  <si>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</si>
  <si>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</si>
  <si>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</si>
  <si>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</si>
  <si>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</si>
  <si>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</si>
  <si>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</si>
  <si>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</si>
  <si>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</si>
  <si>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</si>
  <si>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</si>
  <si>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</si>
  <si>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</si>
  <si>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</si>
  <si>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</si>
  <si>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</si>
  <si>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</si>
  <si>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</si>
  <si>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</si>
  <si>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</si>
  <si>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</si>
  <si>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</si>
  <si>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</si>
  <si>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</si>
  <si>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</si>
  <si>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</si>
  <si>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</si>
  <si>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</si>
  <si>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</si>
  <si>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</si>
  <si>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</si>
  <si>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</si>
  <si>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</si>
  <si>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</si>
  <si>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</si>
  <si>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</si>
  <si>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</si>
  <si>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</si>
  <si>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</si>
  <si>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</si>
  <si>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</si>
  <si>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</si>
  <si>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</si>
  <si>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</si>
  <si>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</si>
  <si>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</si>
  <si>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</si>
  <si>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</si>
  <si>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</si>
  <si>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</si>
  <si>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</si>
  <si>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</si>
  <si>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</si>
  <si>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</si>
  <si>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</si>
  <si>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</si>
  <si>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</si>
  <si>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</si>
  <si>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</si>
  <si>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</si>
  <si>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</si>
  <si>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</si>
  <si>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</si>
  <si>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</si>
  <si>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</si>
  <si>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</si>
  <si>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</si>
  <si>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</si>
  <si>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</si>
  <si>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</si>
  <si>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</si>
  <si>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</si>
  <si>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</si>
  <si>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</si>
  <si>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</si>
  <si>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</si>
  <si>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</si>
  <si>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</si>
  <si>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</si>
  <si>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</si>
  <si>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</si>
  <si>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</si>
  <si>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</si>
  <si>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</si>
  <si>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</si>
  <si>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</si>
  <si>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</si>
  <si>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</si>
  <si>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</si>
  <si>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</si>
  <si>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</si>
  <si>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</si>
  <si>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</si>
  <si>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</si>
  <si>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</si>
  <si>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</si>
  <si>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</si>
  <si>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</si>
  <si>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</si>
  <si>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</si>
  <si>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</si>
  <si>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</si>
  <si>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</si>
  <si>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</si>
  <si>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</si>
  <si>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</si>
  <si>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</si>
  <si>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</si>
  <si>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</si>
  <si>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</si>
  <si>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</si>
  <si>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</si>
  <si>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</si>
  <si>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</si>
  <si>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</si>
  <si>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</si>
  <si>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</si>
  <si>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</si>
  <si>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</si>
  <si>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</si>
  <si>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</si>
  <si>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</si>
  <si>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</si>
  <si>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</si>
  <si>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</si>
  <si>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</si>
  <si>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</si>
  <si>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</si>
  <si>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</si>
  <si>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</si>
  <si>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</si>
  <si>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</si>
  <si>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</si>
  <si>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</si>
  <si>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</si>
  <si>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</si>
  <si>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</si>
  <si>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</si>
  <si>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</si>
  <si>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</si>
  <si>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</si>
  <si>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</si>
  <si>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</si>
  <si>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</si>
  <si>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</si>
  <si>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</si>
  <si>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</si>
  <si>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</si>
  <si>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</si>
  <si>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</si>
  <si>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</si>
  <si>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</si>
  <si>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</si>
  <si>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</si>
  <si>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</si>
  <si>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</si>
  <si>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</si>
  <si>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</si>
  <si>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</si>
  <si>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</si>
  <si>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</si>
  <si>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</si>
  <si>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</si>
  <si>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</si>
  <si>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</si>
  <si>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</si>
  <si>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</si>
  <si>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</si>
  <si>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</si>
  <si>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</si>
  <si>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</si>
  <si>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</si>
  <si>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</si>
  <si>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</si>
  <si>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</si>
  <si>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</si>
  <si>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</si>
  <si>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</si>
  <si>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</si>
  <si>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</si>
  <si>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</si>
  <si>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</si>
  <si>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</si>
  <si>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</si>
  <si>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</si>
  <si>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</si>
  <si>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</si>
  <si>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</si>
  <si>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</si>
  <si>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</si>
  <si>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</si>
  <si>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</si>
  <si>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</si>
  <si>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</si>
  <si>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</si>
  <si>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</si>
  <si>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</si>
  <si>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</si>
  <si>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</si>
  <si>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</si>
  <si>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</si>
  <si>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</si>
  <si>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</si>
  <si>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</si>
  <si>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</si>
  <si>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</si>
  <si>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</si>
  <si>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</si>
  <si>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</si>
  <si>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</si>
  <si>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</si>
  <si>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</si>
  <si>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</si>
  <si>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</si>
  <si>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</si>
  <si>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</si>
  <si>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</si>
  <si>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</si>
  <si>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</si>
  <si>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</si>
  <si>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</si>
  <si>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</si>
  <si>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</si>
  <si>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</si>
  <si>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</si>
  <si>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</si>
  <si>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</si>
  <si>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</si>
  <si>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</si>
  <si>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</si>
  <si>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</si>
  <si>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</si>
  <si>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</si>
  <si>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</si>
  <si>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</si>
  <si>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</si>
  <si>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</si>
  <si>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</si>
  <si>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</si>
  <si>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</si>
  <si>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</si>
  <si>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</si>
  <si>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</si>
  <si>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</si>
  <si>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</si>
  <si>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</si>
  <si>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</si>
  <si>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</si>
  <si>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</si>
  <si>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</si>
  <si>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</si>
  <si>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</si>
  <si>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</si>
  <si>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</si>
  <si>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</si>
  <si>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</si>
  <si>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</si>
  <si>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</si>
  <si>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</si>
  <si>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</si>
  <si>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</si>
  <si>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</si>
  <si>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</si>
  <si>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</si>
  <si>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</si>
  <si>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</si>
  <si>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</si>
  <si>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</si>
  <si>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</si>
  <si>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</si>
  <si>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</si>
  <si>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</si>
  <si>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</si>
  <si>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</si>
  <si>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</si>
  <si>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</si>
  <si>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</si>
  <si>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</si>
  <si>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</si>
  <si>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</si>
  <si>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</si>
  <si>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</si>
  <si>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</si>
  <si>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</si>
  <si>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</si>
  <si>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</si>
  <si>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</si>
  <si>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</si>
  <si>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</si>
  <si>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</si>
  <si>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</si>
  <si>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</si>
  <si>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</si>
  <si>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</si>
  <si>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</si>
  <si>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</si>
  <si>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</si>
  <si>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</si>
  <si>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</si>
  <si>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</si>
  <si>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</si>
  <si>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</si>
  <si>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</si>
  <si>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</si>
  <si>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</si>
  <si>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</si>
  <si>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</si>
  <si>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</si>
  <si>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</si>
  <si>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</si>
  <si>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</si>
  <si>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</si>
  <si>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</si>
  <si>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</si>
  <si>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</si>
  <si>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</si>
  <si>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</si>
  <si>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</si>
  <si>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</si>
  <si>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</si>
  <si>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</si>
  <si>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</si>
  <si>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</si>
  <si>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</si>
  <si>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</si>
  <si>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</si>
  <si>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</si>
  <si>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</si>
  <si>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</si>
  <si>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</si>
  <si>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</si>
  <si>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</si>
  <si>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</si>
  <si>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</si>
  <si>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</si>
  <si>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</si>
  <si>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</si>
  <si>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</si>
  <si>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</si>
  <si>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</si>
  <si>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</si>
  <si>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</si>
  <si>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</si>
  <si>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</si>
  <si>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</si>
  <si>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</si>
  <si>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</si>
  <si>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</si>
  <si>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</si>
  <si>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</si>
  <si>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</si>
  <si>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</si>
  <si>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</si>
  <si>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</si>
  <si>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</si>
  <si>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</si>
  <si>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</si>
  <si>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</si>
  <si>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</si>
  <si>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</si>
  <si>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</si>
  <si>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</si>
  <si>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</si>
  <si>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</si>
  <si>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</si>
  <si>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</si>
  <si>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</si>
  <si>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</si>
  <si>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</si>
  <si>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</si>
  <si>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</si>
  <si>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</si>
  <si>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</si>
  <si>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</si>
  <si>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</si>
  <si>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</si>
  <si>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</si>
  <si>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</si>
  <si>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</si>
  <si>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</si>
  <si>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</si>
  <si>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</si>
  <si>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</si>
  <si>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</si>
  <si>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</si>
  <si>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</si>
  <si>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</si>
  <si>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</si>
  <si>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</si>
  <si>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</si>
  <si>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</si>
  <si>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</si>
  <si>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</si>
  <si>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</si>
  <si>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</si>
  <si>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</si>
  <si>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</si>
  <si>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</si>
  <si>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</si>
  <si>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</si>
  <si>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</si>
  <si>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</si>
  <si>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</si>
  <si>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</si>
  <si>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</si>
  <si>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</si>
  <si>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</si>
  <si>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</si>
  <si>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</si>
  <si>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</si>
  <si>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</si>
  <si>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</si>
  <si>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</si>
  <si>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</si>
  <si>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</si>
  <si>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</si>
  <si>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</si>
  <si>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</si>
  <si>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</si>
  <si>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</si>
  <si>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</si>
  <si>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</si>
  <si>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</si>
  <si>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</si>
  <si>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</si>
  <si>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</si>
  <si>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</si>
  <si>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</si>
  <si>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</si>
  <si>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</si>
  <si>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</si>
  <si>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</si>
  <si>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</si>
  <si>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</si>
  <si>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</si>
  <si>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</si>
  <si>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</si>
  <si>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</si>
  <si>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</si>
  <si>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</si>
  <si>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</si>
  <si>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</si>
  <si>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</si>
  <si>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</si>
  <si>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</si>
  <si>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</si>
  <si>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</si>
  <si>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</si>
  <si>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</si>
  <si>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</si>
  <si>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</si>
  <si>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</si>
  <si>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</si>
  <si>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</si>
  <si>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</si>
  <si>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</si>
  <si>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</si>
  <si>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</si>
  <si>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</si>
  <si>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</si>
  <si>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</si>
  <si>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</si>
  <si>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</si>
  <si>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</si>
  <si>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</si>
  <si>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</si>
  <si>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</si>
  <si>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</si>
  <si>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</si>
  <si>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</si>
  <si>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</si>
  <si>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</si>
  <si>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</si>
  <si>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</si>
  <si>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</si>
  <si>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</si>
  <si>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</si>
  <si>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</si>
  <si>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</si>
  <si>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</si>
  <si>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</si>
  <si>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</si>
  <si>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</si>
  <si>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</si>
  <si>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</si>
  <si>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</si>
  <si>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</si>
  <si>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</si>
  <si>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</si>
  <si>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</si>
  <si>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</si>
  <si>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</si>
  <si>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</si>
  <si>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</si>
  <si>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</si>
  <si>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</si>
  <si>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</si>
  <si>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</si>
  <si>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</si>
  <si>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</si>
  <si>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</si>
  <si>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</si>
  <si>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</si>
  <si>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</si>
  <si>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</si>
  <si>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</si>
  <si>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</si>
  <si>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</si>
  <si>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</si>
  <si>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</si>
  <si>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</si>
  <si>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</si>
  <si>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</si>
  <si>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</si>
  <si>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</si>
  <si>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</si>
  <si>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</si>
  <si>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</si>
  <si>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</si>
  <si>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</si>
  <si>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</si>
  <si>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</si>
  <si>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</si>
  <si>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</si>
  <si>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</si>
  <si>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</si>
  <si>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</si>
  <si>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</si>
  <si>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</si>
  <si>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</si>
  <si>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</si>
  <si>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</si>
  <si>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</si>
  <si>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</si>
  <si>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</si>
  <si>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</si>
  <si>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</si>
  <si>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</si>
  <si>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</si>
  <si>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</si>
  <si>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</si>
  <si>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</si>
  <si>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</si>
  <si>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</si>
  <si>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</si>
  <si>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</si>
  <si>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</si>
  <si>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</si>
  <si>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</si>
  <si>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</si>
  <si>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</si>
  <si>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</si>
  <si>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</si>
  <si>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</si>
  <si>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</si>
  <si>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</si>
  <si>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</si>
  <si>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</si>
  <si>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</si>
  <si>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</si>
  <si>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</si>
  <si>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</si>
  <si>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</si>
  <si>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</si>
  <si>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</si>
  <si>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</si>
  <si>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</si>
  <si>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</si>
  <si>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</si>
  <si>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</si>
  <si>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</si>
  <si>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</si>
  <si>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</si>
  <si>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</si>
  <si>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</si>
  <si>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</si>
  <si>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</si>
  <si>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</si>
  <si>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</si>
  <si>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</si>
  <si>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</si>
  <si>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</si>
  <si>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</si>
  <si>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</si>
  <si>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</si>
  <si>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</si>
  <si>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</si>
  <si>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</si>
  <si>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</si>
  <si>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</si>
  <si>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</si>
  <si>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</si>
  <si>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</si>
  <si>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</si>
  <si>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</si>
  <si>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</si>
  <si>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</si>
  <si>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</si>
  <si>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</si>
  <si>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</si>
  <si>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</si>
  <si>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</si>
  <si>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</si>
  <si>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</si>
  <si>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</si>
  <si>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</si>
  <si>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</si>
  <si>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</si>
  <si>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</si>
  <si>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</si>
  <si>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</si>
  <si>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</si>
  <si>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</si>
  <si>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</si>
  <si>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</si>
  <si>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</si>
  <si>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</si>
  <si>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</si>
  <si>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</si>
  <si>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</si>
  <si>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</si>
  <si>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</si>
  <si>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</si>
  <si>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</si>
  <si>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</si>
  <si>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</si>
  <si>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</si>
  <si>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</si>
  <si>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</si>
  <si>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</si>
  <si>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</si>
  <si>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</si>
  <si>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</si>
  <si>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</si>
  <si>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</si>
  <si>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</si>
  <si>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</si>
  <si>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</si>
  <si>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</si>
  <si>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</si>
  <si>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</si>
  <si>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</si>
  <si>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</si>
  <si>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</si>
  <si>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</si>
  <si>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</si>
  <si>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</si>
  <si>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</si>
  <si>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</si>
  <si>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</si>
  <si>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</si>
  <si>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</si>
  <si>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</si>
  <si>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</si>
  <si>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</si>
  <si>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</si>
  <si>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</si>
  <si>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</si>
  <si>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</si>
  <si>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</si>
  <si>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</si>
  <si>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</si>
  <si>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</si>
  <si>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</si>
  <si>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</si>
  <si>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</si>
  <si>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</si>
  <si>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</si>
  <si>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</si>
  <si>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</si>
  <si>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</si>
  <si>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</si>
  <si>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</si>
  <si>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</si>
  <si>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</si>
  <si>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</si>
  <si>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</si>
  <si>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</si>
  <si>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</si>
  <si>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</si>
  <si>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</si>
  <si>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</si>
  <si>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</si>
  <si>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</si>
  <si>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</si>
  <si>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</si>
  <si>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</si>
  <si>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</si>
  <si>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</si>
  <si>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</si>
  <si>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</si>
  <si>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</si>
  <si>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</si>
  <si>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</si>
  <si>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</si>
  <si>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</si>
  <si>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</si>
  <si>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</si>
  <si>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</si>
  <si>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</si>
  <si>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</si>
  <si>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</si>
  <si>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</si>
  <si>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</si>
  <si>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</si>
  <si>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</si>
  <si>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</si>
  <si>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</si>
  <si>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</si>
  <si>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</si>
  <si>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</si>
  <si>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</si>
  <si>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</si>
  <si>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</si>
  <si>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</si>
  <si>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</si>
  <si>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</si>
  <si>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</si>
  <si>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</si>
  <si>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</si>
  <si>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</si>
  <si>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</si>
  <si>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</si>
  <si>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</si>
  <si>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</si>
  <si>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</si>
  <si>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</si>
  <si>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</si>
  <si>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</si>
  <si>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</si>
  <si>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</si>
  <si>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</si>
  <si>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</si>
  <si>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</si>
  <si>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</si>
  <si>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</si>
  <si>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</si>
  <si>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</si>
  <si>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</si>
  <si>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</si>
  <si>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</si>
  <si>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</si>
  <si>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</si>
  <si>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</si>
  <si>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</si>
  <si>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</si>
  <si>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</si>
  <si>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</si>
  <si>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</si>
  <si>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</si>
  <si>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</si>
  <si>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</si>
  <si>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</si>
  <si>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</si>
  <si>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</si>
  <si>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</si>
  <si>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</si>
  <si>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</si>
  <si>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</si>
  <si>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</si>
  <si>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</si>
  <si>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</si>
  <si>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</si>
  <si>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</si>
  <si>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</si>
  <si>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</si>
  <si>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</si>
  <si>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</si>
  <si>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</si>
  <si>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</si>
  <si>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</si>
  <si>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</si>
  <si>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</si>
  <si>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</si>
  <si>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</si>
  <si>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</si>
  <si>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</si>
  <si>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</si>
  <si>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</si>
  <si>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</si>
  <si>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</si>
  <si>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</si>
  <si>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</si>
  <si>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</si>
  <si>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</si>
  <si>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</si>
  <si>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</si>
  <si>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</si>
  <si>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</si>
  <si>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</si>
  <si>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</si>
  <si>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</si>
  <si>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</si>
  <si>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</si>
  <si>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</si>
  <si>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</si>
  <si>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</si>
  <si>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</si>
  <si>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</si>
  <si>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</si>
  <si>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</si>
  <si>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</si>
  <si>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</si>
  <si>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</si>
  <si>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</si>
  <si>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</si>
  <si>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</si>
  <si>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</si>
  <si>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</si>
  <si>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</si>
  <si>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</si>
  <si>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</si>
  <si>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</si>
  <si>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</si>
  <si>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</si>
  <si>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</si>
  <si>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</si>
  <si>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</si>
  <si>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</si>
  <si>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</si>
  <si>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</si>
  <si>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</si>
  <si>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</si>
  <si>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</si>
  <si>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</si>
  <si>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</si>
  <si>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</si>
  <si>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</si>
  <si>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</si>
  <si>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</si>
  <si>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</si>
  <si>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</si>
  <si>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</si>
  <si>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</si>
  <si>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</si>
  <si>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</si>
  <si>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</si>
  <si>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</si>
  <si>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</si>
  <si>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</si>
  <si>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</si>
  <si>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</si>
  <si>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</si>
  <si>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</si>
  <si>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</si>
  <si>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</si>
  <si>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</si>
  <si>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</si>
  <si>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</si>
  <si>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</si>
  <si>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</si>
  <si>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</si>
  <si>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</si>
  <si>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</si>
  <si>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</si>
  <si>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</si>
  <si>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</si>
  <si>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</si>
  <si>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</si>
  <si>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</si>
  <si>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</si>
  <si>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</si>
  <si>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</si>
  <si>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</si>
  <si>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</si>
  <si>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</si>
  <si>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</si>
  <si>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</si>
  <si>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</si>
  <si>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</si>
  <si>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</si>
  <si>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</si>
  <si>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</si>
  <si>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</si>
  <si>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</si>
  <si>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</si>
  <si>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</si>
  <si>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</si>
  <si>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</si>
  <si>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</si>
  <si>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</si>
  <si>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</si>
  <si>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</si>
  <si>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</si>
  <si>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</si>
  <si>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</si>
  <si>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</si>
  <si>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</si>
  <si>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</si>
  <si>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</si>
  <si>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</si>
  <si>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</si>
  <si>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</si>
  <si>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</si>
  <si>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</si>
  <si>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</si>
  <si>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</si>
  <si>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</si>
  <si>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</si>
  <si>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</si>
  <si>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</si>
  <si>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</si>
  <si>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</si>
  <si>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</si>
  <si>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</si>
  <si>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</si>
  <si>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</si>
  <si>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</si>
  <si>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</si>
  <si>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</si>
  <si>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</si>
  <si>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</si>
  <si>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</si>
  <si>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</si>
  <si>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</si>
  <si>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</si>
  <si>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</si>
  <si>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</si>
  <si>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</si>
  <si>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</si>
  <si>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</si>
  <si>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</si>
  <si>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</si>
  <si>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</si>
  <si>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</si>
  <si>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</si>
  <si>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</si>
  <si>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</si>
  <si>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</si>
  <si>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</si>
  <si>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</si>
  <si>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</si>
  <si>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</si>
  <si>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</si>
  <si>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</si>
  <si>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</si>
  <si>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</si>
  <si>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</si>
  <si>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</si>
  <si>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</si>
  <si>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</si>
  <si>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</si>
  <si>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</si>
  <si>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</si>
  <si>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</si>
  <si>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</si>
  <si>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</si>
  <si>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</si>
  <si>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</si>
  <si>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</si>
  <si>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</si>
  <si>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</si>
  <si>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</si>
  <si>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</si>
  <si>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</si>
  <si>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</si>
  <si>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</si>
  <si>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</si>
  <si>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</si>
  <si>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</si>
  <si>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</si>
  <si>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</si>
  <si>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</si>
  <si>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</si>
  <si>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</si>
  <si>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</si>
  <si>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</si>
  <si>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</si>
  <si>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</si>
  <si>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</si>
  <si>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</si>
  <si>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</si>
  <si>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</si>
  <si>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</si>
  <si>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</si>
  <si>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</si>
  <si>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</si>
  <si>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</si>
  <si>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</si>
  <si>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</si>
  <si>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</si>
  <si>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</si>
  <si>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</si>
  <si>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</si>
  <si>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</si>
  <si>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</si>
  <si>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</si>
  <si>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</si>
  <si>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</si>
  <si>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</si>
  <si>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</si>
  <si>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</si>
  <si>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</si>
  <si>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</si>
  <si>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</si>
  <si>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</si>
  <si>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</si>
  <si>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</si>
  <si>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</si>
  <si>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</si>
  <si>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</si>
  <si>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</si>
  <si>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</si>
  <si>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</si>
  <si>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</si>
  <si>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</si>
  <si>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</si>
  <si>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</si>
  <si>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</si>
  <si>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</si>
  <si>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</si>
  <si>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</si>
  <si>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</si>
  <si>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</si>
  <si>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</si>
  <si>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</si>
  <si>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</si>
  <si>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</si>
  <si>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</si>
  <si>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</si>
  <si>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</si>
  <si>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</si>
  <si>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</si>
  <si>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</si>
  <si>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</si>
  <si>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</si>
  <si>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</si>
  <si>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</si>
  <si>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</si>
  <si>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</si>
  <si>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</si>
  <si>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</si>
  <si>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</si>
  <si>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</si>
  <si>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</si>
  <si>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</si>
  <si>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</si>
  <si>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</si>
  <si>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</si>
  <si>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</si>
  <si>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</si>
  <si>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</si>
  <si>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</si>
  <si>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</si>
  <si>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</si>
  <si>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</si>
  <si>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</si>
  <si>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</si>
  <si>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</si>
  <si>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</si>
  <si>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</si>
  <si>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</si>
  <si>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</si>
  <si>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</si>
  <si>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</si>
  <si>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</si>
  <si>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</si>
  <si>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</si>
  <si>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</si>
  <si>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</si>
  <si>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</si>
  <si>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</si>
  <si>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</si>
  <si>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</si>
  <si>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</si>
  <si>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</si>
  <si>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</si>
  <si>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</si>
  <si>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</si>
  <si>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</si>
  <si>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</si>
  <si>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</si>
  <si>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</si>
  <si>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</si>
  <si>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</si>
  <si>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</si>
  <si>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</si>
  <si>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</si>
  <si>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</si>
  <si>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</si>
  <si>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</si>
  <si>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</si>
  <si>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</si>
  <si>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</si>
  <si>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</si>
  <si>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</si>
  <si>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</si>
  <si>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</si>
  <si>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</si>
  <si>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</si>
  <si>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</si>
  <si>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</si>
  <si>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</si>
  <si>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</si>
  <si>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</si>
  <si>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</si>
  <si>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</si>
  <si>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</si>
  <si>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</si>
  <si>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</si>
  <si>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</si>
  <si>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</si>
  <si>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</si>
  <si>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</si>
  <si>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</si>
  <si>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</si>
  <si>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</si>
  <si>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</si>
  <si>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</si>
  <si>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</si>
  <si>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</si>
  <si>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</si>
  <si>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</si>
  <si>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</si>
  <si>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</si>
  <si>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</si>
  <si>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</si>
  <si>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</si>
  <si>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</si>
  <si>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</si>
  <si>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</si>
  <si>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</si>
  <si>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</si>
  <si>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</si>
  <si>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</si>
  <si>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</si>
  <si>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</si>
  <si>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</si>
  <si>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</si>
  <si>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</si>
  <si>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</si>
  <si>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</si>
  <si>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</si>
  <si>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</si>
  <si>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</si>
  <si>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</si>
  <si>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</si>
  <si>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</si>
  <si>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</si>
  <si>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</si>
  <si>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</si>
  <si>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</si>
  <si>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</si>
  <si>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</si>
  <si>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</si>
  <si>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</si>
  <si>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</si>
  <si>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</si>
  <si>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</si>
  <si>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</si>
  <si>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</si>
  <si>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</si>
  <si>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</si>
  <si>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</si>
  <si>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</si>
  <si>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</si>
  <si>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</si>
  <si>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</si>
  <si>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</si>
  <si>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</si>
  <si>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</si>
  <si>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</si>
  <si>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</si>
  <si>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</si>
  <si>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</si>
  <si>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</si>
  <si>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</si>
  <si>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</si>
  <si>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</si>
  <si>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</si>
  <si>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</si>
  <si>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</si>
  <si>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</si>
  <si>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</si>
  <si>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</si>
  <si>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</si>
  <si>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</si>
  <si>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</si>
  <si>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</si>
  <si>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</si>
  <si>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</si>
  <si>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</si>
  <si>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</si>
  <si>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</si>
  <si>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</si>
  <si>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</si>
  <si>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</si>
  <si>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</si>
  <si>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</si>
  <si>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</si>
  <si>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</si>
  <si>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</si>
  <si>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</si>
  <si>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</si>
  <si>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</si>
  <si>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</si>
  <si>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</si>
  <si>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</si>
  <si>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</si>
  <si>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</si>
  <si>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</si>
  <si>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</si>
  <si>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</si>
  <si>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</si>
  <si>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</si>
  <si>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</si>
  <si>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</si>
  <si>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</si>
  <si>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</si>
  <si>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</si>
  <si>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</si>
  <si>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</si>
  <si>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</si>
  <si>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</si>
  <si>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</si>
  <si>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</si>
  <si>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</si>
  <si>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</si>
  <si>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</si>
  <si>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</si>
  <si>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</si>
  <si>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</si>
  <si>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</si>
  <si>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</si>
  <si>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</si>
  <si>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</si>
  <si>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</si>
  <si>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</si>
  <si>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</si>
  <si>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</si>
  <si>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</si>
  <si>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</si>
  <si>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</si>
  <si>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</si>
  <si>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</si>
  <si>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</si>
  <si>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</si>
  <si>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</si>
  <si>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</si>
  <si>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</si>
  <si>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</si>
  <si>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</si>
  <si>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</si>
  <si>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</si>
  <si>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</si>
  <si>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</si>
  <si>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</si>
  <si>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</si>
  <si>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</si>
  <si>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</si>
  <si>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</si>
  <si>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</si>
  <si>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</si>
  <si>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</si>
  <si>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</si>
  <si>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</si>
  <si>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</si>
  <si>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</si>
  <si>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</si>
  <si>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</si>
  <si>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</si>
  <si>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</si>
  <si>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</si>
  <si>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</si>
  <si>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</si>
  <si>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</si>
  <si>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</si>
  <si>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</si>
  <si>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</si>
  <si>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</si>
  <si>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</si>
  <si>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</si>
  <si>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</si>
  <si>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</si>
  <si>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</si>
  <si>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</si>
  <si>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</si>
  <si>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</si>
  <si>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</si>
  <si>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</si>
  <si>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</si>
  <si>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</si>
  <si>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</si>
  <si>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</si>
  <si>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</si>
  <si>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</si>
  <si>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</si>
  <si>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</si>
  <si>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</si>
  <si>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</si>
  <si>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</si>
  <si>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</si>
  <si>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</si>
  <si>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</si>
  <si>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</si>
  <si>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</si>
  <si>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</si>
  <si>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</si>
  <si>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</si>
  <si>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</si>
  <si>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</si>
  <si>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</si>
  <si>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</si>
  <si>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</si>
  <si>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</si>
  <si>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</si>
  <si>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</si>
  <si>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</si>
  <si>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</si>
  <si>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</si>
  <si>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</si>
  <si>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</si>
  <si>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</si>
  <si>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</si>
  <si>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</si>
  <si>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</si>
  <si>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</si>
  <si>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</si>
  <si>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</si>
  <si>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</si>
  <si>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</si>
  <si>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</si>
  <si>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</si>
  <si>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</si>
  <si>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</si>
  <si>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</si>
  <si>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</si>
  <si>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</si>
  <si>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</si>
  <si>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</si>
  <si>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</si>
  <si>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</si>
  <si>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</si>
  <si>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</si>
  <si>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</si>
  <si>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</si>
  <si>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</si>
  <si>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</si>
  <si>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</si>
  <si>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</si>
  <si>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</si>
  <si>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</si>
  <si>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</si>
  <si>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</si>
  <si>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</si>
  <si>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</si>
  <si>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</si>
  <si>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</si>
  <si>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</si>
  <si>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</si>
  <si>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</si>
  <si>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</si>
  <si>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</si>
  <si>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</si>
  <si>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</si>
  <si>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</si>
  <si>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</si>
  <si>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</si>
  <si>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</si>
  <si>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</si>
  <si>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</si>
  <si>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</si>
  <si>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</si>
  <si>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</si>
  <si>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</si>
  <si>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</si>
  <si>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</si>
  <si>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</si>
  <si>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</si>
  <si>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</si>
  <si>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</si>
  <si>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</si>
  <si>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</si>
  <si>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</si>
  <si>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</si>
  <si>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</si>
  <si>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</si>
  <si>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</si>
  <si>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</si>
  <si>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</si>
  <si>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</si>
  <si>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</si>
  <si>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</si>
  <si>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</si>
  <si>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</si>
  <si>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</si>
  <si>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</si>
  <si>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</si>
  <si>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</si>
  <si>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</si>
  <si>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</si>
  <si>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</si>
  <si>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</si>
  <si>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</si>
  <si>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</si>
  <si>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</si>
  <si>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</si>
  <si>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</si>
  <si>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</si>
  <si>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</si>
  <si>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</si>
  <si>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</si>
  <si>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</si>
  <si>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</si>
  <si>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</si>
  <si>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</si>
  <si>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</si>
  <si>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</si>
  <si>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</si>
  <si>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</si>
  <si>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</si>
  <si>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</si>
  <si>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</si>
  <si>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</si>
  <si>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</si>
  <si>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</si>
  <si>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</si>
  <si>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</si>
  <si>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</si>
  <si>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</si>
  <si>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</si>
  <si>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</si>
  <si>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</si>
  <si>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</si>
  <si>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</si>
  <si>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</si>
  <si>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</si>
  <si>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</si>
  <si>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</si>
  <si>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</si>
  <si>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</si>
  <si>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</si>
  <si>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</si>
  <si>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</si>
  <si>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</si>
  <si>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</si>
  <si>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</si>
  <si>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</si>
  <si>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</si>
  <si>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</si>
  <si>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</si>
  <si>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</si>
  <si>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</si>
  <si>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</si>
  <si>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</si>
  <si>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</si>
  <si>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</si>
  <si>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</si>
  <si>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</si>
  <si>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</si>
  <si>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</si>
  <si>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</si>
  <si>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</si>
  <si>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</si>
  <si>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</si>
  <si>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</si>
  <si>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</si>
  <si>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</si>
  <si>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</si>
  <si>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</si>
  <si>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</si>
  <si>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</si>
  <si>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</si>
  <si>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</si>
  <si>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</si>
  <si>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</si>
  <si>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</si>
  <si>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</si>
  <si>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</si>
  <si>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</si>
  <si>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</si>
  <si>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</si>
  <si>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</si>
  <si>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</si>
  <si>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</si>
  <si>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</si>
  <si>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</si>
  <si>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</si>
  <si>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</si>
  <si>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</si>
  <si>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</si>
  <si>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</si>
  <si>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</si>
  <si>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</si>
  <si>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</si>
  <si>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</si>
  <si>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</si>
  <si>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</si>
  <si>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</si>
  <si>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</si>
  <si>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</si>
  <si>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</si>
  <si>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</si>
  <si>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</si>
  <si>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</si>
  <si>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</si>
  <si>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</si>
  <si>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</si>
  <si>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</si>
  <si>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</si>
  <si>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</si>
  <si>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</si>
  <si>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</si>
  <si>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</si>
  <si>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</si>
  <si>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</si>
  <si>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</si>
  <si>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</si>
  <si>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</si>
  <si>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</si>
  <si>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</si>
  <si>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</si>
  <si>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</si>
  <si>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</si>
  <si>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</si>
  <si>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</si>
  <si>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</si>
  <si>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</si>
  <si>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</si>
  <si>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</si>
  <si>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</si>
  <si>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</si>
  <si>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</si>
  <si>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</si>
  <si>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</si>
  <si>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</si>
  <si>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</si>
  <si>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</si>
  <si>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</si>
  <si>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</si>
  <si>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</si>
  <si>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</si>
  <si>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</si>
  <si>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</si>
  <si>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</si>
  <si>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</si>
  <si>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</si>
  <si>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</si>
  <si>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</si>
  <si>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</si>
  <si>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</si>
  <si>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</si>
  <si>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</si>
  <si>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</si>
  <si>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</si>
  <si>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</si>
  <si>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</si>
  <si>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</si>
  <si>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</si>
  <si>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</si>
  <si>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</si>
  <si>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</si>
  <si>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</si>
  <si>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</si>
  <si>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</si>
  <si>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</si>
  <si>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</si>
  <si>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</si>
  <si>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</si>
  <si>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</si>
  <si>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</si>
  <si>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</si>
  <si>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</si>
  <si>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</si>
  <si>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</si>
  <si>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</si>
  <si>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</si>
  <si>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</si>
  <si>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</si>
  <si>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</si>
  <si>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</si>
  <si>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</si>
  <si>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</si>
  <si>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</si>
  <si>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</si>
  <si>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</si>
  <si>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</si>
  <si>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</si>
  <si>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</si>
  <si>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</si>
  <si>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</si>
  <si>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</si>
  <si>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</si>
  <si>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</si>
  <si>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</si>
  <si>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</si>
  <si>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</si>
  <si>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</si>
  <si>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</si>
  <si>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</si>
  <si>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</si>
  <si>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</si>
  <si>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</si>
  <si>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</si>
  <si>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</si>
  <si>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</si>
  <si>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</si>
  <si>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</si>
  <si>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</si>
  <si>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</si>
  <si>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</si>
  <si>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</si>
  <si>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</si>
  <si>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</si>
  <si>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</si>
  <si>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</si>
  <si>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</si>
  <si>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</si>
  <si>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</si>
  <si>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</si>
  <si>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</si>
  <si>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</si>
  <si>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</si>
  <si>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</si>
  <si>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</si>
  <si>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</si>
  <si>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</si>
  <si>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</si>
  <si>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</si>
  <si>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</si>
  <si>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</si>
  <si>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</si>
  <si>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</si>
  <si>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</si>
  <si>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</si>
  <si>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</si>
  <si>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</si>
  <si>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</si>
  <si>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</si>
  <si>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</si>
  <si>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</si>
  <si>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</si>
  <si>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</si>
  <si>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</si>
  <si>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</si>
  <si>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</si>
  <si>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</si>
  <si>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</si>
  <si>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</si>
  <si>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</si>
  <si>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</si>
  <si>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</si>
  <si>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</si>
  <si>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</si>
  <si>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</si>
  <si>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</si>
  <si>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</si>
  <si>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</si>
  <si>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</si>
  <si>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</si>
  <si>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</si>
  <si>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</si>
  <si>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</si>
  <si>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</si>
  <si>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</si>
  <si>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</si>
  <si>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</si>
  <si>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</si>
  <si>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</si>
  <si>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</si>
  <si>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</si>
  <si>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</si>
  <si>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</si>
  <si>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</si>
  <si>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</si>
  <si>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</si>
  <si>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</si>
  <si>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</si>
  <si>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</si>
  <si>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</si>
  <si>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</si>
  <si>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</si>
  <si>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</si>
  <si>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</si>
  <si>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</si>
  <si>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</si>
  <si>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</si>
  <si>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</si>
  <si>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</si>
  <si>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</si>
  <si>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</si>
  <si>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</si>
  <si>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</si>
  <si>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</si>
  <si>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</si>
  <si>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</si>
  <si>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</si>
  <si>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</si>
  <si>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</si>
  <si>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</si>
  <si>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</si>
  <si>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</si>
  <si>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</si>
  <si>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</si>
  <si>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</si>
  <si>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</si>
  <si>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</si>
  <si>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</si>
  <si>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</si>
  <si>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</si>
  <si>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</si>
  <si>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</si>
  <si>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</si>
  <si>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</si>
  <si>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</si>
  <si>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</si>
  <si>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</si>
  <si>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</si>
  <si>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</si>
  <si>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</si>
  <si>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</si>
  <si>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</si>
  <si>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</si>
  <si>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</si>
  <si>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</si>
  <si>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</si>
  <si>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</si>
  <si>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</si>
  <si>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</si>
  <si>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</si>
  <si>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</si>
  <si>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</si>
  <si>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</si>
  <si>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</si>
  <si>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</si>
  <si>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</si>
  <si>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</si>
  <si>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</si>
  <si>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</si>
  <si>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</si>
  <si>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</si>
  <si>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</si>
  <si>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</si>
  <si>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</si>
  <si>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</si>
  <si>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</si>
  <si>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</si>
  <si>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</si>
  <si>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</si>
  <si>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</si>
  <si>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</si>
  <si>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</si>
  <si>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</si>
  <si>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</si>
  <si>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</si>
  <si>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</si>
  <si>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</si>
  <si>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</si>
  <si>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</si>
  <si>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</si>
  <si>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</si>
  <si>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</si>
  <si>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</si>
  <si>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</si>
  <si>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</si>
  <si>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</si>
  <si>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</si>
  <si>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</si>
  <si>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</si>
  <si>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</si>
  <si>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</si>
  <si>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</si>
  <si>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</si>
  <si>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</si>
  <si>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</si>
  <si>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</si>
  <si>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</si>
  <si>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</si>
  <si>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</si>
  <si>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</si>
  <si>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</si>
  <si>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</si>
  <si>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</si>
  <si>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</si>
  <si>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</si>
  <si>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</si>
  <si>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</si>
  <si>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</si>
  <si>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</si>
  <si>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</si>
  <si>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</si>
  <si>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</si>
  <si>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</si>
  <si>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</si>
  <si>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</si>
  <si>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</si>
  <si>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</si>
  <si>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</si>
  <si>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</si>
  <si>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</si>
  <si>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</si>
  <si>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</si>
  <si>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</si>
  <si>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</si>
  <si>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</si>
  <si>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</si>
  <si>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</si>
  <si>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</si>
  <si>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</si>
  <si>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</si>
  <si>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</si>
  <si>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</si>
  <si>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</si>
  <si>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</si>
  <si>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</si>
  <si>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</si>
  <si>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</si>
  <si>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</si>
  <si>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</si>
  <si>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</si>
  <si>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</si>
  <si>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</si>
  <si>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</si>
  <si>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</si>
  <si>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</si>
  <si>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</si>
  <si>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</si>
  <si>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</si>
  <si>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</si>
  <si>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</si>
  <si>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</si>
  <si>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</si>
  <si>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</si>
  <si>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</si>
  <si>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</si>
  <si>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</si>
  <si>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</si>
  <si>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</si>
  <si>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</si>
  <si>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</si>
  <si>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</si>
  <si>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</si>
  <si>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</si>
  <si>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</si>
  <si>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</si>
  <si>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</si>
  <si>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</si>
  <si>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</si>
  <si>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</si>
  <si>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</si>
  <si>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</si>
  <si>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</si>
  <si>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</si>
  <si>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</si>
  <si>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</si>
  <si>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</si>
  <si>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</si>
  <si>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</si>
  <si>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</si>
  <si>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</si>
  <si>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</si>
  <si>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</si>
  <si>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</si>
  <si>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</si>
  <si>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</si>
  <si>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</si>
  <si>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</si>
  <si>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</si>
  <si>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</si>
  <si>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</si>
  <si>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</si>
  <si>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</si>
  <si>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</si>
  <si>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</si>
  <si>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</si>
  <si>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</si>
  <si>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</si>
  <si>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</si>
  <si>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</si>
  <si>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</si>
  <si>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</si>
  <si>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</si>
  <si>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</si>
  <si>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</si>
  <si>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</si>
  <si>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</si>
  <si>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</si>
  <si>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</si>
  <si>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</si>
  <si>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</si>
  <si>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</si>
  <si>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</si>
  <si>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</si>
  <si>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</si>
  <si>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</si>
  <si>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</si>
  <si>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</si>
  <si>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</si>
  <si>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</si>
  <si>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</si>
  <si>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</si>
  <si>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</si>
  <si>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</si>
  <si>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</si>
  <si>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</si>
  <si>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</si>
  <si>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</si>
  <si>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</si>
  <si>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</si>
  <si>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</si>
  <si>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</si>
  <si>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</si>
  <si>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</si>
  <si>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</si>
  <si>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</si>
  <si>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</si>
  <si>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</si>
  <si>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</si>
  <si>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</si>
  <si>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</si>
  <si>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</si>
  <si>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</si>
  <si>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</si>
  <si>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</si>
  <si>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</si>
  <si>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</si>
  <si>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</si>
  <si>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</si>
  <si>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</si>
  <si>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</si>
  <si>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</si>
  <si>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</si>
  <si>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</si>
  <si>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</si>
  <si>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</si>
  <si>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</si>
  <si>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</si>
  <si>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</si>
  <si>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</si>
  <si>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</si>
  <si>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</si>
  <si>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</si>
  <si>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</si>
  <si>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</si>
  <si>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</si>
  <si>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</si>
  <si>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</si>
  <si>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</si>
  <si>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</si>
  <si>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</si>
  <si>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</si>
  <si>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</si>
  <si>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</si>
  <si>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</si>
  <si>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</si>
  <si>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</si>
  <si>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</si>
  <si>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</si>
  <si>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</si>
  <si>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</si>
  <si>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</si>
  <si>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</si>
  <si>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</si>
  <si>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</si>
  <si>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</si>
  <si>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</si>
  <si>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</si>
  <si>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</si>
  <si>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</si>
  <si>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</si>
  <si>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</si>
  <si>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</si>
  <si>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</si>
  <si>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</si>
  <si>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</si>
  <si>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</si>
  <si>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</si>
  <si>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</si>
  <si>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</si>
  <si>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</si>
  <si>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</si>
  <si>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</si>
  <si>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</si>
  <si>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</si>
  <si>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</si>
  <si>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</si>
  <si>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</si>
  <si>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</si>
  <si>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</si>
  <si>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</si>
  <si>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</si>
  <si>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</si>
  <si>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</si>
  <si>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</si>
  <si>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</si>
  <si>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</si>
  <si>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</si>
  <si>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</si>
  <si>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</si>
  <si>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</si>
  <si>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</si>
  <si>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</si>
  <si>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</si>
  <si>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</si>
  <si>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</si>
  <si>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</si>
  <si>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</si>
  <si>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</si>
  <si>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</si>
  <si>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</si>
  <si>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</si>
  <si>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</si>
  <si>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</si>
  <si>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</si>
  <si>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</si>
  <si>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</si>
  <si>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</si>
  <si>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</si>
  <si>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</si>
  <si>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</si>
  <si>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</si>
  <si>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</si>
  <si>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</si>
  <si>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</si>
  <si>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</si>
  <si>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</si>
  <si>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</si>
  <si>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</si>
  <si>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</si>
  <si>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</si>
  <si>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</si>
  <si>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</si>
  <si>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</si>
  <si>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</si>
  <si>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</si>
  <si>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</si>
  <si>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</si>
  <si>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</si>
  <si>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</si>
  <si>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</si>
  <si>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</si>
  <si>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</si>
  <si>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</si>
  <si>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</si>
  <si>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</si>
  <si>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</si>
  <si>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</si>
  <si>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</si>
  <si>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</si>
  <si>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</si>
  <si>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</si>
  <si>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</si>
  <si>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</si>
  <si>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</si>
  <si>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</si>
  <si>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</si>
  <si>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</si>
  <si>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</si>
  <si>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</si>
  <si>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</si>
  <si>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</si>
  <si>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</si>
  <si>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</si>
  <si>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</si>
  <si>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</si>
  <si>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</si>
  <si>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</si>
  <si>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</si>
  <si>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</si>
  <si>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</si>
  <si>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</si>
  <si>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</si>
  <si>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</si>
  <si>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</si>
  <si>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</si>
  <si>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</si>
  <si>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</si>
  <si>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</si>
  <si>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</si>
  <si>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</si>
  <si>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</si>
  <si>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</si>
  <si>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</si>
  <si>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</si>
  <si>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</si>
  <si>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</si>
  <si>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</si>
  <si>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</si>
  <si>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</si>
  <si>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</si>
  <si>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</si>
  <si>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</si>
  <si>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</si>
  <si>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</si>
  <si>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</si>
  <si>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</si>
  <si>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</si>
  <si>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</si>
  <si>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</si>
  <si>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</si>
  <si>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</si>
  <si>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</si>
  <si>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</si>
  <si>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</si>
  <si>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</si>
  <si>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</si>
  <si>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</si>
  <si>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</si>
  <si>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</si>
  <si>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</si>
  <si>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</si>
  <si>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</si>
  <si>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</si>
  <si>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</si>
  <si>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</si>
  <si>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</si>
  <si>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</si>
  <si>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</si>
  <si>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</si>
  <si>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</si>
  <si>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</si>
  <si>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</si>
  <si>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</si>
  <si>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</si>
  <si>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</si>
  <si>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</si>
  <si>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</si>
  <si>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</si>
  <si>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</si>
  <si>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</si>
  <si>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</si>
  <si>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</si>
  <si>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</si>
  <si>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</si>
  <si>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</si>
  <si>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</si>
  <si>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</si>
  <si>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</si>
  <si>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</si>
  <si>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</si>
  <si>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</si>
  <si>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</si>
  <si>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</si>
  <si>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</si>
  <si>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</si>
  <si>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</si>
  <si>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</si>
  <si>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</si>
  <si>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</si>
  <si>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</si>
  <si>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</si>
  <si>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</si>
  <si>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</si>
  <si>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</si>
  <si>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</si>
  <si>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</si>
  <si>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</si>
  <si>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</si>
  <si>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</si>
  <si>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</si>
  <si>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</si>
  <si>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</si>
  <si>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</si>
  <si>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</si>
  <si>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</si>
  <si>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</si>
  <si>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</si>
  <si>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</si>
  <si>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</si>
  <si>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</si>
  <si>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</si>
  <si>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</si>
  <si>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</si>
  <si>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</si>
  <si>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</si>
  <si>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</si>
  <si>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</si>
  <si>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</si>
  <si>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</si>
  <si>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</si>
  <si>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</si>
  <si>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</si>
  <si>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</si>
  <si>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</si>
  <si>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</si>
  <si>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</si>
  <si>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</si>
  <si>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</si>
  <si>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</si>
  <si>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</si>
  <si>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</si>
  <si>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</si>
  <si>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</si>
  <si>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</si>
  <si>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</si>
  <si>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</si>
  <si>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</si>
  <si>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</si>
  <si>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</si>
  <si>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</si>
  <si>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</si>
  <si>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</si>
  <si>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</si>
  <si>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</si>
  <si>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</si>
  <si>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</si>
  <si>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</si>
  <si>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</si>
  <si>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</si>
  <si>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</si>
  <si>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</si>
  <si>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</si>
  <si>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</si>
  <si>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</si>
  <si>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</si>
  <si>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</si>
  <si>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</si>
  <si>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</si>
  <si>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</si>
  <si>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</si>
  <si>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</si>
  <si>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</si>
  <si>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</si>
  <si>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</si>
  <si>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</si>
  <si>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</si>
  <si>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</si>
  <si>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</si>
  <si>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</si>
  <si>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</si>
  <si>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</si>
  <si>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</si>
  <si>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</si>
  <si>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</si>
  <si>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</si>
  <si>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</si>
  <si>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</si>
  <si>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</si>
  <si>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</si>
  <si>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</si>
  <si>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</si>
  <si>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</si>
  <si>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</si>
  <si>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</si>
  <si>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</si>
  <si>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</si>
  <si>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</si>
  <si>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</si>
  <si>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</si>
  <si>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</si>
  <si>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</si>
  <si>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</si>
  <si>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</si>
  <si>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</si>
  <si>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</si>
  <si>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</si>
  <si>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</si>
  <si>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</si>
  <si>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</si>
  <si>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</si>
  <si>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</si>
  <si>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</si>
  <si>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</si>
  <si>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</si>
  <si>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</si>
  <si>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</si>
  <si>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</si>
  <si>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</si>
  <si>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</si>
  <si>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</si>
  <si>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</si>
  <si>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</si>
  <si>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</si>
  <si>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</si>
  <si>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</si>
  <si>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</si>
  <si>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</si>
  <si>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</si>
  <si>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</si>
  <si>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</si>
  <si>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</si>
  <si>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</si>
  <si>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</si>
  <si>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</si>
  <si>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</si>
  <si>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</si>
  <si>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</si>
  <si>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</si>
  <si>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</si>
  <si>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</si>
  <si>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</si>
  <si>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</si>
  <si>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</si>
  <si>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</si>
  <si>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</si>
  <si>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</si>
  <si>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</si>
  <si>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</si>
  <si>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</si>
  <si>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</si>
  <si>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</si>
  <si>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</si>
  <si>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</si>
  <si>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</si>
  <si>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</si>
  <si>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</si>
  <si>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</si>
  <si>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</si>
  <si>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</si>
  <si>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</si>
  <si>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</si>
  <si>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</si>
  <si>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</si>
  <si>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</si>
  <si>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</si>
  <si>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</si>
  <si>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</si>
  <si>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</si>
  <si>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</si>
  <si>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</si>
  <si>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</si>
  <si>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</si>
  <si>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</si>
  <si>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</si>
  <si>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</si>
  <si>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</si>
  <si>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</si>
  <si>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</si>
  <si>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</si>
  <si>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</si>
  <si>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</si>
  <si>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</si>
  <si>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</si>
  <si>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</si>
  <si>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</si>
  <si>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</si>
  <si>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</si>
  <si>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</si>
  <si>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</si>
  <si>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</si>
  <si>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</si>
  <si>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</si>
  <si>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</si>
  <si>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</si>
  <si>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</si>
  <si>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</si>
  <si>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</si>
  <si>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</si>
  <si>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</si>
  <si>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</si>
  <si>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</si>
  <si>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</si>
  <si>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</si>
  <si>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</si>
  <si>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</si>
  <si>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</si>
  <si>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</si>
  <si>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</si>
  <si>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</si>
  <si>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</si>
  <si>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</si>
  <si>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</si>
  <si>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</si>
  <si>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</si>
  <si>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</si>
  <si>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</si>
  <si>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</si>
  <si>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</si>
  <si>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</si>
  <si>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</si>
  <si>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</si>
  <si>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</si>
  <si>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</si>
  <si>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</si>
  <si>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</si>
  <si>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</si>
  <si>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</si>
  <si>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</si>
  <si>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</si>
  <si>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</si>
  <si>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</si>
  <si>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</si>
  <si>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</si>
  <si>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</si>
  <si>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</si>
  <si>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</si>
  <si>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</si>
  <si>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</si>
  <si>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</si>
  <si>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</si>
  <si>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</si>
  <si>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</si>
  <si>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</si>
  <si>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</si>
  <si>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</si>
  <si>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</si>
  <si>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</si>
  <si>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</si>
  <si>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</si>
  <si>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</si>
  <si>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</si>
  <si>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</si>
  <si>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</si>
  <si>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</si>
  <si>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</si>
  <si>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</si>
  <si>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</si>
  <si>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</si>
  <si>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</si>
  <si>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</si>
  <si>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</si>
  <si>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</si>
  <si>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</si>
  <si>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</si>
  <si>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</si>
  <si>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</si>
  <si>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</si>
  <si>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</si>
  <si>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</si>
  <si>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</si>
  <si>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</si>
  <si>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</si>
  <si>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</si>
  <si>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</si>
  <si>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</si>
  <si>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</si>
  <si>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</si>
  <si>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</si>
  <si>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</si>
  <si>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</si>
  <si>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</si>
  <si>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</si>
  <si>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</si>
  <si>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</si>
  <si>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</si>
  <si>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</si>
  <si>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</si>
  <si>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</si>
  <si>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</si>
  <si>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</si>
  <si>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</si>
  <si>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</si>
  <si>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</si>
  <si>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</si>
  <si>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</si>
  <si>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</si>
  <si>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</si>
  <si>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</si>
  <si>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</si>
  <si>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</si>
  <si>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</si>
  <si>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</si>
  <si>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</si>
  <si>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</si>
  <si>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</si>
  <si>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</si>
  <si>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</si>
  <si>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</si>
  <si>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</si>
  <si>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</si>
  <si>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</si>
  <si>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</si>
  <si>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</si>
  <si>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</si>
  <si>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</si>
  <si>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</si>
  <si>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</si>
  <si>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</si>
  <si>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</si>
  <si>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</si>
  <si>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</si>
  <si>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</si>
  <si>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</si>
  <si>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</si>
  <si>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</si>
  <si>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</si>
  <si>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</si>
  <si>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</si>
  <si>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</si>
  <si>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</si>
  <si>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</si>
  <si>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</si>
  <si>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</si>
  <si>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</si>
  <si>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</si>
  <si>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</si>
  <si>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</si>
  <si>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</si>
  <si>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</si>
  <si>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</si>
  <si>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</si>
  <si>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</si>
  <si>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</si>
  <si>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</si>
  <si>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</si>
  <si>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</si>
  <si>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</si>
  <si>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</si>
  <si>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</si>
  <si>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</si>
  <si>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</si>
  <si>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</si>
  <si>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</si>
  <si>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</si>
  <si>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</si>
  <si>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</si>
  <si>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</si>
  <si>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</si>
  <si>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</si>
  <si>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</si>
  <si>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</si>
  <si>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</si>
  <si>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</si>
  <si>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</si>
  <si>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</si>
  <si>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</si>
  <si>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</si>
  <si>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</si>
  <si>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</si>
  <si>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</si>
  <si>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</si>
  <si>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</si>
  <si>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</si>
  <si>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</si>
  <si>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</si>
  <si>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</si>
  <si>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</si>
  <si>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</si>
  <si>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</si>
  <si>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</si>
  <si>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</si>
  <si>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</si>
  <si>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</si>
  <si>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</si>
  <si>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</si>
  <si>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</si>
  <si>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</si>
  <si>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</si>
  <si>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</si>
  <si>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</si>
  <si>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</si>
  <si>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</si>
  <si>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</si>
  <si>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</si>
  <si>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</si>
  <si>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</si>
  <si>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</si>
  <si>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</si>
  <si>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</si>
  <si>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</si>
  <si>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</si>
  <si>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</si>
  <si>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</si>
  <si>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</si>
  <si>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</si>
  <si>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</si>
  <si>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</si>
  <si>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</si>
  <si>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</si>
  <si>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</si>
  <si>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</si>
  <si>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</si>
  <si>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</si>
  <si>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</si>
  <si>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</si>
  <si>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</si>
  <si>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</si>
  <si>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</si>
  <si>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</si>
  <si>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</si>
  <si>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</si>
  <si>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</si>
  <si>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</si>
  <si>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</si>
  <si>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</si>
  <si>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</si>
  <si>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</si>
  <si>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</si>
  <si>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</si>
  <si>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</si>
  <si>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</si>
  <si>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</si>
  <si>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</si>
  <si>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</si>
  <si>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</si>
  <si>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</si>
  <si>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</si>
  <si>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</si>
  <si>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</si>
  <si>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</si>
  <si>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</si>
  <si>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</si>
  <si>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</si>
  <si>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</si>
  <si>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</si>
  <si>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</si>
  <si>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</si>
  <si>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</si>
  <si>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</si>
  <si>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</si>
  <si>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</si>
  <si>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</si>
  <si>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</si>
  <si>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</si>
  <si>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</si>
  <si>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</si>
  <si>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</si>
  <si>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</si>
  <si>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</si>
  <si>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</si>
  <si>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</si>
  <si>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</si>
  <si>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</si>
  <si>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</si>
  <si>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</si>
  <si>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</si>
  <si>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</si>
  <si>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</si>
  <si>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</si>
  <si>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</si>
  <si>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</si>
  <si>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</si>
  <si>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</si>
  <si>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</si>
  <si>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</si>
  <si>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</si>
  <si>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</si>
  <si>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</si>
  <si>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</si>
  <si>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</si>
  <si>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</si>
  <si>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</si>
  <si>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</si>
  <si>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</si>
  <si>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</si>
  <si>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</si>
  <si>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</si>
  <si>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</si>
  <si>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</si>
  <si>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</si>
  <si>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</si>
  <si>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</si>
  <si>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</si>
  <si>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</si>
  <si>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</si>
  <si>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</si>
  <si>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</si>
  <si>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</si>
  <si>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</si>
  <si>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</si>
  <si>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</si>
  <si>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</si>
  <si>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</si>
  <si>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</si>
  <si>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</si>
  <si>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</si>
  <si>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</si>
  <si>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</si>
  <si>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</si>
  <si>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</si>
  <si>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</si>
  <si>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</si>
  <si>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</si>
  <si>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</si>
  <si>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</si>
  <si>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</si>
  <si>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</si>
  <si>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</si>
  <si>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</si>
  <si>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</si>
  <si>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</si>
  <si>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</si>
  <si>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</si>
  <si>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</si>
  <si>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</si>
  <si>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</si>
  <si>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</si>
  <si>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</si>
  <si>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</si>
  <si>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</si>
  <si>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</si>
  <si>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</si>
  <si>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</si>
  <si>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</si>
  <si>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</si>
  <si>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</si>
  <si>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</si>
  <si>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</si>
  <si>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</si>
  <si>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</si>
  <si>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</si>
  <si>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</si>
  <si>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</si>
  <si>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</si>
  <si>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</si>
  <si>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</si>
  <si>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</si>
  <si>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</si>
  <si>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</si>
  <si>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</si>
  <si>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</si>
  <si>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</si>
  <si>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</si>
  <si>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</si>
  <si>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</si>
  <si>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</si>
  <si>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</si>
  <si>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</si>
  <si>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</si>
  <si>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</si>
  <si>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</si>
  <si>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</si>
  <si>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</si>
  <si>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</si>
  <si>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</si>
  <si>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</si>
  <si>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</si>
  <si>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</si>
  <si>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</si>
  <si>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</si>
  <si>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</si>
  <si>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</si>
  <si>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</si>
  <si>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</si>
  <si>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</si>
  <si>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</si>
  <si>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</si>
  <si>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</si>
  <si>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</si>
  <si>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</si>
  <si>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</si>
  <si>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</si>
  <si>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</si>
  <si>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</si>
  <si>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</si>
  <si>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</si>
  <si>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</si>
  <si>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</si>
  <si>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</si>
  <si>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</si>
  <si>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</si>
  <si>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</si>
  <si>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</si>
  <si>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</si>
  <si>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</si>
  <si>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</si>
  <si>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</si>
  <si>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</si>
  <si>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</si>
  <si>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</si>
  <si>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</si>
  <si>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</si>
  <si>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</si>
  <si>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</si>
  <si>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</si>
  <si>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</si>
  <si>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</si>
  <si>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</si>
  <si>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</si>
  <si>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</si>
  <si>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</si>
  <si>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</si>
  <si>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</si>
  <si>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</si>
  <si>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</si>
  <si>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</si>
  <si>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</si>
  <si>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</si>
  <si>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</si>
  <si>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</si>
  <si>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</si>
  <si>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</si>
  <si>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</si>
  <si>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</si>
  <si>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</si>
  <si>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</si>
  <si>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</si>
  <si>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</si>
  <si>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</si>
  <si>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</si>
  <si>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</si>
  <si>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</si>
  <si>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</si>
  <si>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</si>
  <si>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</si>
  <si>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</si>
  <si>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</si>
  <si>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</si>
  <si>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</si>
  <si>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</si>
  <si>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</si>
  <si>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</si>
  <si>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</si>
  <si>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</si>
  <si>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</si>
  <si>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</si>
  <si>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</si>
  <si>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</si>
  <si>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</si>
  <si>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</si>
  <si>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</si>
  <si>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</si>
  <si>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</si>
  <si>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</si>
  <si>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</si>
  <si>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</si>
  <si>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</si>
  <si>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</si>
  <si>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</si>
  <si>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</si>
  <si>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</si>
  <si>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</si>
  <si>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</si>
  <si>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</si>
  <si>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</si>
  <si>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</si>
  <si>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</si>
  <si>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</si>
  <si>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</si>
  <si>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</si>
  <si>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</si>
  <si>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</si>
  <si>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</si>
  <si>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</si>
  <si>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</si>
  <si>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</si>
  <si>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</si>
  <si>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</si>
  <si>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</si>
  <si>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</si>
  <si>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</si>
  <si>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</si>
  <si>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</si>
  <si>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</si>
  <si>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</si>
  <si>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</si>
  <si>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</si>
  <si>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</si>
  <si>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</si>
  <si>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</si>
  <si>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</si>
  <si>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</si>
  <si>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</si>
  <si>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</si>
  <si>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</si>
  <si>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</si>
  <si>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</si>
  <si>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</si>
  <si>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</si>
  <si>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</si>
  <si>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</si>
  <si>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</si>
  <si>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</si>
  <si>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</si>
  <si>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</si>
  <si>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</si>
  <si>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</si>
  <si>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</si>
  <si>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</si>
  <si>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</si>
  <si>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</si>
  <si>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</si>
  <si>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</si>
  <si>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</si>
  <si>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</si>
  <si>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</si>
  <si>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</si>
  <si>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</si>
  <si>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</si>
  <si>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</si>
  <si>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</si>
  <si>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</si>
  <si>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</si>
  <si>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</si>
  <si>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</si>
  <si>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</si>
  <si>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</si>
  <si>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</si>
  <si>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</si>
  <si>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</si>
  <si>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</si>
  <si>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</si>
  <si>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</si>
  <si>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</si>
  <si>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</si>
  <si>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</si>
  <si>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</si>
  <si>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</si>
  <si>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</si>
  <si>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</si>
  <si>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</si>
  <si>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</si>
  <si>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</si>
  <si>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</si>
  <si>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</si>
  <si>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</si>
  <si>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</si>
  <si>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</si>
  <si>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</si>
  <si>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</si>
  <si>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</si>
  <si>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</si>
  <si>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</si>
  <si>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</si>
  <si>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</si>
  <si>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</si>
  <si>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</si>
  <si>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</si>
  <si>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</si>
  <si>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</si>
  <si>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</si>
  <si>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</si>
  <si>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</si>
  <si>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</si>
  <si>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</si>
  <si>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</si>
  <si>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</si>
  <si>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</si>
  <si>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</si>
  <si>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</si>
  <si>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</si>
  <si>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</si>
  <si>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</si>
  <si>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</si>
  <si>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</si>
  <si>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</si>
  <si>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</si>
  <si>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</si>
  <si>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</si>
  <si>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</si>
  <si>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</si>
  <si>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</si>
  <si>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</si>
  <si>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</si>
  <si>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</si>
  <si>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</si>
  <si>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</si>
  <si>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</si>
  <si>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</si>
  <si>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</si>
  <si>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</si>
  <si>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</si>
  <si>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</si>
  <si>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</si>
  <si>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</si>
  <si>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</si>
  <si>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</si>
  <si>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</si>
  <si>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</si>
  <si>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</si>
  <si>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</si>
  <si>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</si>
  <si>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</si>
  <si>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</si>
  <si>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</si>
  <si>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</si>
  <si>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</si>
  <si>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</si>
  <si>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</si>
  <si>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</si>
  <si>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</si>
  <si>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</si>
  <si>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</si>
  <si>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</si>
  <si>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</si>
  <si>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</si>
  <si>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</si>
  <si>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</si>
  <si>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</si>
  <si>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</si>
  <si>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</si>
  <si>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</si>
  <si>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</si>
  <si>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</si>
  <si>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</si>
  <si>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</si>
  <si>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</si>
  <si>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</si>
  <si>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</si>
  <si>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</si>
  <si>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</si>
  <si>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</si>
  <si>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</si>
  <si>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</si>
  <si>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</si>
  <si>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</si>
  <si>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</si>
  <si>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</si>
  <si>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</si>
  <si>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</si>
  <si>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</si>
  <si>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</si>
  <si>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</si>
  <si>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</si>
  <si>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</si>
  <si>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</si>
  <si>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</si>
  <si>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</si>
  <si>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</si>
  <si>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</si>
  <si>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</si>
  <si>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</si>
  <si>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</si>
  <si>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</si>
  <si>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</si>
  <si>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</si>
  <si>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</si>
  <si>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</si>
  <si>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</si>
  <si>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</si>
  <si>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</si>
  <si>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</si>
  <si>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</si>
  <si>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</si>
  <si>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</si>
  <si>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</si>
  <si>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</si>
  <si>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</si>
  <si>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</si>
  <si>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</si>
  <si>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</si>
  <si>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</si>
  <si>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</si>
  <si>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</si>
  <si>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</si>
  <si>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</si>
  <si>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</si>
  <si>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</si>
  <si>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</si>
  <si>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</si>
  <si>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</si>
  <si>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</si>
  <si>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</si>
  <si>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</si>
  <si>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</si>
  <si>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</si>
  <si>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</si>
  <si>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</si>
  <si>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</si>
  <si>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</si>
  <si>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</si>
  <si>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</si>
  <si>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</si>
  <si>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</si>
  <si>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</si>
  <si>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</si>
  <si>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</si>
  <si>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</si>
  <si>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</si>
  <si>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</si>
  <si>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</si>
  <si>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</si>
  <si>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</si>
  <si>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</si>
  <si>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</si>
  <si>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</si>
  <si>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</si>
  <si>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</si>
  <si>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</si>
  <si>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</si>
  <si>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</si>
  <si>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</si>
  <si>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</si>
  <si>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</si>
  <si>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</si>
  <si>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</si>
  <si>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</si>
  <si>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</si>
  <si>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</si>
  <si>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</si>
  <si>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</si>
  <si>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</si>
  <si>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</si>
  <si>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</si>
  <si>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</si>
  <si>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</si>
  <si>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</si>
  <si>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</si>
  <si>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</si>
  <si>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</si>
  <si>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</si>
  <si>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</si>
  <si>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</si>
  <si>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</si>
  <si>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</si>
  <si>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</si>
  <si>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</si>
  <si>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</si>
  <si>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</si>
  <si>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</si>
  <si>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</si>
  <si>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</si>
  <si>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</si>
  <si>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</si>
  <si>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</si>
  <si>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</si>
  <si>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</si>
  <si>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</si>
  <si>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</si>
  <si>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</si>
  <si>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</si>
  <si>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</si>
  <si>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</si>
  <si>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</si>
  <si>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</si>
  <si>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</si>
  <si>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</si>
  <si>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</si>
  <si>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</si>
  <si>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</si>
  <si>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</si>
  <si>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</si>
  <si>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</si>
  <si>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</si>
  <si>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</si>
  <si>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</si>
  <si>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</si>
  <si>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</si>
  <si>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</si>
  <si>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</si>
  <si>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</si>
  <si>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</si>
  <si>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</si>
  <si>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</si>
  <si>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</si>
  <si>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</si>
  <si>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</si>
  <si>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</si>
  <si>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</si>
  <si>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</si>
  <si>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</si>
  <si>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</si>
  <si>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</si>
  <si>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</si>
  <si>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</si>
  <si>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</si>
  <si>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</si>
  <si>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</si>
  <si>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</si>
  <si>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</si>
  <si>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</si>
  <si>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</si>
  <si>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</si>
  <si>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</si>
  <si>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</si>
  <si>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</si>
  <si>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</si>
  <si>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</si>
  <si>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</si>
  <si>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</si>
  <si>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</si>
  <si>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</si>
  <si>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</si>
  <si>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</si>
  <si>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</si>
  <si>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</si>
  <si>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</si>
  <si>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</si>
  <si>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</si>
  <si>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</si>
  <si>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</si>
  <si>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</si>
  <si>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</si>
  <si>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</si>
  <si>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</si>
  <si>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</si>
  <si>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</si>
  <si>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</si>
  <si>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</si>
  <si>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</si>
  <si>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</si>
  <si>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</si>
  <si>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</si>
  <si>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</si>
  <si>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</si>
  <si>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</si>
  <si>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</si>
  <si>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</si>
  <si>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</si>
  <si>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</si>
  <si>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</si>
  <si>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</si>
  <si>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</si>
  <si>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</si>
  <si>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</si>
  <si>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</si>
  <si>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</si>
  <si>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</si>
  <si>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</si>
  <si>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</si>
  <si>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</si>
  <si>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</si>
  <si>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</si>
  <si>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</si>
  <si>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</si>
  <si>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</si>
  <si>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</si>
  <si>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</si>
  <si>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</si>
  <si>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</si>
  <si>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</si>
  <si>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</si>
  <si>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</si>
  <si>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</si>
  <si>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</si>
  <si>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</si>
  <si>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</si>
  <si>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</si>
  <si>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</si>
  <si>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</si>
  <si>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</si>
  <si>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</si>
  <si>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</si>
  <si>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</si>
  <si>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</si>
  <si>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</si>
  <si>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</si>
  <si>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</si>
  <si>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</si>
  <si>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</si>
  <si>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</si>
  <si>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</si>
  <si>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</si>
  <si>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</si>
  <si>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</si>
  <si>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</si>
  <si>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</si>
  <si>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</si>
  <si>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</si>
  <si>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</si>
  <si>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</si>
  <si>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</si>
  <si>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</si>
  <si>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</si>
  <si>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</si>
  <si>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</si>
  <si>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</si>
  <si>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</si>
  <si>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</si>
  <si>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</si>
  <si>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</si>
  <si>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</si>
  <si>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</si>
  <si>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</si>
  <si>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</si>
  <si>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</si>
  <si>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</si>
  <si>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</si>
  <si>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</si>
  <si>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</si>
  <si>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</si>
  <si>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</si>
  <si>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</si>
  <si>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</si>
  <si>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</si>
  <si>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</si>
  <si>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</si>
  <si>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</si>
  <si>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</si>
  <si>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</si>
  <si>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</si>
  <si>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</si>
  <si>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</si>
  <si>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</si>
  <si>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</si>
  <si>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</si>
  <si>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</si>
  <si>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</si>
  <si>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</si>
  <si>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</si>
  <si>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</si>
  <si>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</si>
  <si>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</si>
  <si>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</si>
  <si>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</si>
  <si>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</si>
  <si>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</si>
  <si>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</si>
  <si>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</si>
  <si>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</si>
  <si>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</si>
  <si>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</si>
  <si>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</si>
  <si>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</si>
  <si>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</si>
  <si>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</si>
  <si>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</si>
  <si>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</si>
  <si>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</si>
  <si>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</si>
  <si>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</si>
  <si>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</si>
  <si>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</si>
  <si>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</si>
  <si>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</si>
  <si>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</si>
  <si>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</si>
  <si>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</si>
  <si>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</si>
  <si>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</si>
  <si>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</si>
  <si>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</si>
  <si>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</si>
  <si>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</si>
  <si>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</si>
  <si>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</si>
  <si>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</si>
  <si>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</si>
  <si>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</si>
  <si>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</si>
  <si>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</si>
  <si>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</si>
  <si>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</si>
  <si>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</si>
  <si>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</si>
  <si>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</si>
  <si>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</si>
  <si>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</si>
  <si>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</si>
  <si>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</si>
  <si>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</si>
  <si>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</si>
  <si>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</si>
  <si>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</si>
  <si>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</si>
  <si>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</si>
  <si>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</si>
  <si>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</si>
  <si>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</si>
  <si>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</si>
  <si>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</si>
  <si>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</si>
  <si>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</si>
  <si>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</si>
  <si>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</si>
  <si>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</si>
  <si>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</si>
  <si>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</si>
  <si>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</si>
  <si>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</si>
  <si>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</si>
  <si>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</si>
  <si>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</si>
  <si>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</si>
  <si>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</si>
  <si>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</si>
  <si>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</si>
  <si>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</si>
  <si>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</si>
  <si>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</si>
  <si>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</si>
  <si>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</si>
  <si>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</si>
  <si>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</si>
  <si>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</si>
  <si>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</si>
  <si>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</si>
  <si>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</si>
  <si>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</si>
  <si>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</si>
  <si>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</si>
  <si>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</si>
  <si>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</si>
  <si>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</si>
  <si>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</si>
  <si>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</si>
  <si>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</si>
  <si>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</si>
  <si>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</si>
  <si>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</si>
  <si>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</si>
  <si>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</si>
  <si>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</si>
  <si>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</si>
  <si>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</si>
  <si>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</si>
  <si>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</si>
  <si>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</si>
  <si>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</si>
  <si>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</si>
  <si>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</si>
  <si>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</si>
  <si>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</si>
  <si>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</si>
  <si>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</si>
  <si>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</si>
  <si>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</si>
  <si>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</si>
  <si>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</si>
  <si>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</si>
  <si>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</si>
  <si>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</si>
  <si>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</si>
  <si>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</si>
  <si>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</si>
  <si>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</si>
  <si>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</si>
  <si>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</si>
  <si>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</si>
  <si>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</si>
  <si>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</si>
  <si>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</si>
  <si>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</si>
  <si>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</si>
  <si>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</si>
  <si>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</si>
  <si>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</si>
  <si>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</si>
  <si>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</si>
  <si>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</si>
  <si>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</si>
  <si>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</si>
  <si>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</si>
  <si>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</si>
  <si>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</si>
  <si>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</si>
  <si>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</si>
  <si>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</si>
  <si>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</si>
  <si>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</si>
  <si>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</si>
  <si>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</si>
  <si>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</si>
  <si>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</si>
  <si>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</si>
  <si>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</si>
  <si>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</si>
  <si>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</si>
  <si>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</si>
  <si>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</si>
  <si>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</si>
  <si>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</si>
  <si>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</si>
  <si>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</si>
  <si>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</si>
  <si>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</si>
  <si>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</si>
  <si>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</si>
  <si>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</si>
  <si>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</si>
  <si>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</si>
  <si>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</si>
  <si>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</si>
  <si>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</si>
  <si>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</si>
  <si>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</si>
  <si>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</si>
  <si>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</si>
  <si>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</si>
  <si>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</si>
  <si>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</si>
  <si>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</si>
  <si>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</si>
  <si>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</si>
  <si>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</si>
  <si>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</si>
  <si>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</si>
  <si>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</si>
  <si>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</si>
  <si>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</si>
  <si>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</si>
  <si>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</si>
  <si>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</si>
  <si>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</si>
  <si>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</si>
  <si>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</si>
  <si>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</si>
  <si>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</si>
  <si>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</si>
  <si>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</si>
  <si>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</si>
  <si>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</si>
  <si>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</si>
  <si>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</si>
  <si>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</si>
  <si>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</si>
  <si>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</si>
  <si>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</si>
  <si>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</si>
  <si>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</si>
  <si>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</si>
  <si>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</si>
  <si>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</si>
  <si>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</si>
  <si>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</si>
  <si>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</si>
  <si>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</si>
  <si>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</si>
  <si>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</si>
  <si>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</si>
  <si>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</si>
  <si>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</si>
  <si>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</si>
  <si>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</si>
  <si>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</si>
  <si>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</si>
  <si>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</si>
  <si>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</si>
  <si>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</si>
  <si>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</si>
  <si>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</si>
  <si>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</si>
  <si>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</si>
  <si>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</si>
  <si>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</si>
  <si>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</si>
  <si>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</si>
  <si>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</si>
  <si>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</si>
  <si>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</si>
  <si>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</si>
  <si>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</si>
  <si>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</si>
  <si>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</si>
  <si>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</si>
  <si>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</si>
  <si>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</si>
  <si>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</si>
  <si>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</si>
  <si>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</si>
  <si>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</si>
  <si>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</si>
  <si>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</si>
  <si>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</si>
  <si>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</si>
  <si>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</si>
  <si>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</si>
  <si>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</si>
  <si>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</si>
  <si>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</si>
  <si>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</si>
  <si>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</si>
  <si>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</si>
  <si>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</si>
  <si>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</si>
  <si>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</si>
  <si>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</si>
  <si>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</si>
  <si>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</si>
  <si>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</si>
  <si>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</si>
  <si>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</si>
  <si>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</si>
  <si>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</si>
  <si>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</si>
  <si>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</si>
  <si>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</si>
  <si>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</si>
  <si>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</si>
  <si>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</si>
  <si>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</si>
  <si>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</si>
  <si>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</si>
  <si>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</si>
  <si>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</si>
  <si>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</si>
  <si>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</si>
  <si>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</si>
  <si>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</si>
  <si>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</si>
  <si>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</si>
  <si>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</si>
  <si>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</si>
  <si>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</si>
  <si>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</si>
  <si>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</si>
  <si>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</si>
  <si>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</si>
  <si>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</si>
  <si>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</si>
  <si>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</si>
  <si>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</si>
  <si>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</si>
  <si>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</si>
  <si>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</si>
  <si>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</si>
  <si>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</si>
  <si>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</si>
  <si>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</si>
  <si>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</si>
  <si>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</si>
  <si>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</si>
  <si>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</si>
  <si>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</si>
  <si>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</si>
  <si>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</si>
  <si>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</si>
  <si>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</si>
  <si>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</si>
  <si>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</si>
  <si>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</si>
  <si>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</si>
  <si>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</si>
  <si>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</si>
  <si>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</si>
  <si>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</si>
  <si>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</si>
  <si>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</si>
  <si>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</si>
  <si>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</si>
  <si>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</si>
  <si>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</si>
  <si>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</si>
  <si>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</si>
  <si>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</si>
  <si>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</si>
  <si>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</si>
  <si>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</si>
  <si>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</si>
  <si>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</si>
  <si>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</si>
  <si>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</si>
  <si>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</si>
  <si>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</si>
  <si>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</si>
  <si>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</si>
  <si>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</si>
  <si>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</si>
  <si>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</si>
  <si>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</si>
  <si>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</si>
  <si>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</si>
  <si>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</si>
  <si>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</si>
  <si>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</si>
  <si>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</si>
  <si>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</si>
  <si>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</si>
  <si>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</si>
  <si>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</si>
  <si>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</si>
  <si>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</si>
  <si>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</si>
  <si>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</si>
  <si>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</si>
  <si>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</si>
  <si>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</si>
  <si>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</si>
  <si>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</si>
  <si>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</si>
  <si>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</si>
  <si>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</si>
  <si>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</si>
  <si>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</si>
  <si>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</si>
  <si>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</si>
  <si>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</si>
  <si>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</si>
  <si>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</si>
  <si>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</si>
  <si>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</si>
  <si>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</si>
  <si>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</si>
  <si>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</si>
  <si>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</si>
  <si>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</si>
  <si>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</si>
  <si>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</si>
  <si>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</si>
  <si>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</si>
  <si>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</si>
  <si>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</si>
  <si>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</si>
  <si>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</si>
  <si>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</si>
  <si>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</si>
  <si>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</si>
  <si>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</si>
  <si>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</si>
  <si>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</si>
  <si>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</si>
  <si>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</si>
  <si>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</si>
  <si>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</si>
  <si>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</si>
  <si>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</si>
  <si>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</si>
  <si>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</si>
  <si>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</si>
  <si>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</si>
  <si>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</si>
  <si>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</si>
  <si>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</si>
  <si>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</si>
  <si>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</si>
  <si>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</si>
  <si>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</si>
  <si>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</si>
  <si>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</si>
  <si>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</si>
  <si>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</si>
  <si>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</si>
  <si>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</si>
  <si>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</si>
  <si>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</si>
  <si>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</si>
  <si>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</si>
  <si>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</si>
  <si>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</si>
  <si>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</si>
  <si>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</si>
  <si>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</si>
  <si>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</si>
  <si>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</si>
  <si>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</si>
  <si>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</si>
  <si>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</si>
  <si>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</si>
  <si>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</si>
  <si>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</si>
  <si>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</si>
  <si>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</si>
  <si>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</si>
  <si>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</si>
  <si>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</si>
  <si>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</si>
  <si>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</si>
  <si>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</si>
  <si>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</si>
  <si>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</si>
  <si>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</si>
  <si>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</si>
  <si>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</si>
  <si>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</si>
  <si>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</si>
  <si>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</si>
  <si>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</si>
  <si>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</si>
  <si>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</si>
  <si>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</si>
  <si>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</si>
  <si>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</si>
  <si>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</si>
  <si>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</si>
  <si>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</si>
  <si>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</si>
  <si>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</si>
  <si>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</si>
  <si>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</si>
  <si>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</si>
  <si>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</si>
  <si>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</si>
  <si>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</si>
  <si>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</si>
  <si>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</si>
  <si>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</si>
  <si>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</si>
  <si>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</si>
  <si>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</si>
  <si>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</si>
  <si>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</si>
  <si>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</si>
  <si>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</si>
  <si>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</si>
  <si>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</si>
  <si>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</si>
  <si>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</si>
  <si>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</si>
  <si>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</si>
  <si>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</si>
  <si>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</si>
  <si>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</si>
  <si>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</si>
  <si>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</si>
  <si>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</si>
  <si>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</si>
  <si>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</si>
  <si>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</si>
  <si>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</si>
  <si>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</si>
  <si>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</si>
  <si>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</si>
  <si>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</si>
  <si>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</si>
  <si>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</si>
  <si>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</si>
  <si>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</si>
  <si>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</si>
  <si>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</si>
  <si>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</si>
  <si>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</si>
  <si>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</si>
  <si>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</si>
  <si>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</si>
  <si>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</si>
  <si>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</si>
  <si>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</si>
  <si>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</si>
  <si>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</si>
  <si>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</si>
  <si>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</si>
  <si>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</si>
  <si>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</si>
  <si>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</si>
  <si>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</si>
  <si>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</si>
  <si>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</si>
  <si>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</si>
  <si>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</si>
  <si>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</si>
  <si>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</si>
  <si>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</si>
  <si>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</si>
  <si>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</si>
  <si>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</si>
  <si>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</si>
  <si>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</si>
  <si>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</si>
  <si>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</si>
  <si>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</si>
  <si>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</si>
  <si>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</si>
  <si>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</si>
  <si>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</si>
  <si>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</si>
  <si>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</si>
  <si>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</si>
  <si>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</si>
  <si>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</si>
  <si>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</si>
  <si>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</si>
  <si>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</si>
  <si>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</si>
  <si>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</si>
  <si>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</si>
  <si>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</si>
  <si>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</si>
  <si>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</si>
  <si>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</si>
  <si>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</si>
  <si>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</si>
  <si>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</si>
  <si>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</si>
  <si>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</si>
  <si>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</si>
  <si>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</si>
  <si>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</si>
  <si>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</si>
  <si>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</si>
  <si>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</si>
  <si>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</si>
  <si>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</si>
  <si>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</si>
  <si>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</si>
  <si>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</si>
  <si>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</si>
  <si>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</si>
  <si>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</si>
  <si>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</si>
  <si>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</si>
  <si>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</si>
  <si>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</si>
  <si>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</si>
  <si>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</si>
  <si>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</si>
  <si>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</si>
  <si>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</si>
  <si>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</si>
  <si>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</si>
  <si>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</si>
  <si>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</si>
  <si>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</si>
  <si>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</si>
  <si>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</si>
  <si>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</si>
  <si>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</si>
  <si>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</si>
  <si>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</si>
  <si>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</si>
  <si>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</si>
  <si>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</si>
  <si>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</si>
  <si>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</si>
  <si>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</si>
  <si>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</si>
  <si>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</si>
  <si>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</si>
  <si>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</si>
  <si>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</si>
  <si>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</si>
  <si>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</si>
  <si>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</si>
  <si>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</si>
  <si>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</si>
  <si>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</si>
  <si>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</si>
  <si>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</si>
  <si>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</si>
  <si>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</si>
  <si>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</si>
  <si>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</si>
  <si>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</si>
  <si>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</si>
  <si>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</si>
  <si>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</si>
  <si>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</si>
  <si>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</si>
  <si>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</si>
  <si>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</si>
  <si>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</si>
  <si>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</si>
  <si>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</si>
  <si>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</si>
  <si>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</si>
  <si>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</si>
  <si>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</si>
  <si>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</si>
  <si>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</si>
  <si>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</si>
  <si>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</si>
  <si>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</si>
  <si>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</si>
  <si>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</si>
  <si>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</si>
  <si>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</si>
  <si>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</si>
  <si>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</si>
  <si>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</si>
  <si>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</si>
  <si>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</si>
  <si>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</si>
  <si>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</si>
  <si>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</si>
  <si>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</si>
  <si>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</si>
  <si>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</si>
  <si>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</si>
  <si>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</si>
  <si>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</si>
  <si>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</si>
  <si>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</si>
  <si>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</si>
  <si>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</si>
  <si>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</si>
  <si>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</si>
  <si>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</si>
  <si>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</si>
  <si>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</si>
  <si>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</si>
  <si>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</si>
  <si>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</si>
  <si>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</si>
  <si>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</si>
  <si>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</si>
  <si>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</si>
  <si>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</si>
  <si>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</si>
  <si>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</si>
  <si>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</si>
  <si>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</si>
  <si>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</si>
  <si>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</si>
  <si>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</si>
  <si>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</si>
  <si>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</si>
  <si>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</si>
  <si>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</si>
  <si>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</si>
  <si>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</si>
  <si>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</si>
  <si>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</si>
  <si>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</si>
  <si>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</si>
  <si>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</si>
  <si>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</si>
  <si>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</si>
  <si>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</si>
  <si>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</si>
  <si>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</si>
  <si>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</si>
  <si>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</si>
  <si>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</si>
  <si>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</si>
  <si>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</si>
  <si>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</si>
  <si>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</si>
  <si>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</si>
  <si>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</si>
  <si>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</si>
  <si>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</si>
  <si>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</si>
  <si>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</si>
  <si>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</si>
  <si>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</si>
  <si>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</si>
  <si>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</si>
  <si>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</si>
  <si>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</si>
  <si>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</si>
  <si>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</si>
  <si>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</si>
  <si>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</si>
  <si>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</si>
  <si>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</si>
  <si>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</si>
  <si>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</si>
  <si>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</si>
  <si>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</si>
  <si>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</si>
  <si>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</si>
  <si>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</si>
  <si>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</si>
  <si>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</si>
  <si>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</si>
  <si>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</si>
  <si>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</si>
  <si>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</si>
  <si>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</si>
  <si>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</si>
  <si>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</si>
  <si>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</si>
  <si>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</si>
  <si>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</si>
  <si>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</si>
  <si>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</si>
  <si>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</si>
  <si>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</si>
  <si>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</si>
  <si>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</si>
  <si>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</si>
  <si>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</si>
  <si>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</si>
  <si>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</si>
  <si>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</si>
  <si>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</si>
  <si>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</si>
  <si>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</si>
  <si>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</si>
  <si>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</si>
  <si>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</si>
  <si>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</si>
  <si>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</si>
  <si>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</si>
  <si>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</si>
  <si>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</si>
  <si>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</si>
  <si>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</si>
  <si>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</si>
  <si>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</si>
  <si>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</si>
  <si>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</si>
  <si>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</si>
  <si>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</si>
  <si>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</si>
  <si>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</si>
  <si>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</si>
  <si>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</si>
  <si>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</si>
  <si>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</si>
  <si>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</si>
  <si>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</si>
  <si>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</si>
  <si>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</si>
  <si>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</si>
  <si>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</si>
  <si>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</si>
  <si>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</si>
  <si>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</si>
  <si>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</si>
  <si>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</si>
  <si>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</si>
  <si>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</si>
  <si>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</si>
  <si>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</si>
  <si>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</si>
  <si>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</si>
  <si>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</si>
  <si>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</si>
  <si>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</si>
  <si>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</si>
  <si>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</si>
  <si>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</si>
  <si>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</si>
  <si>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</si>
  <si>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</si>
  <si>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</si>
  <si>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</si>
  <si>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</si>
  <si>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</si>
  <si>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</si>
  <si>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</si>
  <si>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</si>
  <si>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</si>
  <si>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</si>
  <si>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</si>
  <si>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</si>
  <si>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</si>
  <si>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</si>
  <si>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</si>
  <si>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</si>
  <si>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</si>
  <si>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</si>
  <si>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</si>
  <si>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</si>
  <si>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</si>
  <si>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</si>
  <si>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</si>
  <si>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</si>
  <si>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</si>
  <si>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</si>
  <si>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</si>
  <si>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</si>
  <si>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</si>
  <si>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</si>
  <si>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</si>
  <si>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</si>
  <si>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</si>
  <si>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</si>
  <si>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</si>
  <si>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</si>
  <si>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</si>
  <si>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</si>
  <si>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</si>
  <si>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</si>
  <si>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</si>
  <si>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</si>
  <si>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</si>
  <si>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</si>
  <si>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</si>
  <si>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</si>
  <si>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</si>
  <si>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</si>
  <si>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</si>
  <si>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</si>
  <si>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</si>
  <si>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</si>
  <si>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</si>
  <si>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</si>
  <si>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</si>
  <si>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</si>
  <si>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</si>
  <si>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</si>
  <si>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</si>
  <si>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</si>
  <si>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</si>
  <si>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</si>
  <si>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</si>
  <si>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</si>
  <si>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</si>
  <si>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</si>
  <si>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</si>
  <si>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</si>
  <si>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</si>
  <si>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</si>
  <si>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</si>
  <si>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</si>
  <si>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</si>
  <si>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</si>
  <si>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</si>
  <si>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</si>
  <si>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</si>
  <si>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</si>
  <si>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</si>
  <si>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</si>
  <si>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</si>
  <si>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</si>
  <si>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</si>
  <si>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</si>
  <si>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</si>
  <si>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</si>
  <si>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</si>
  <si>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</si>
  <si>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</si>
  <si>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</si>
  <si>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</si>
  <si>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</si>
  <si>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</si>
  <si>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</si>
  <si>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</si>
  <si>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</si>
  <si>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</si>
  <si>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</si>
  <si>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</si>
  <si>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</si>
  <si>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</si>
  <si>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</si>
  <si>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</si>
  <si>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</si>
  <si>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</si>
  <si>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</si>
  <si>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</si>
  <si>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</si>
  <si>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</si>
  <si>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</si>
  <si>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</si>
  <si>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</si>
  <si>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</si>
  <si>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</si>
  <si>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</si>
  <si>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</si>
  <si>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</si>
  <si>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</si>
  <si>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</si>
  <si>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</si>
  <si>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</si>
  <si>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</si>
  <si>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</si>
  <si>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</si>
  <si>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</si>
  <si>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</si>
  <si>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</si>
  <si>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</si>
  <si>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</si>
  <si>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</si>
  <si>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</si>
  <si>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</si>
  <si>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</si>
  <si>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</si>
  <si>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</si>
  <si>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</si>
  <si>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</si>
  <si>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</si>
  <si>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</si>
  <si>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</si>
  <si>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</si>
  <si>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</si>
  <si>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</si>
  <si>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</si>
  <si>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</si>
  <si>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</si>
  <si>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</si>
  <si>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</si>
  <si>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</si>
  <si>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</si>
  <si>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</si>
  <si>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</si>
  <si>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</si>
  <si>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</si>
  <si>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</si>
  <si>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</si>
  <si>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</si>
  <si>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</si>
  <si>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</si>
  <si>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</si>
  <si>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</si>
  <si>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</si>
  <si>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</si>
  <si>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</si>
  <si>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</si>
  <si>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</si>
  <si>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</si>
  <si>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</si>
  <si>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</si>
  <si>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</si>
  <si>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</si>
  <si>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</si>
  <si>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</si>
  <si>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</si>
  <si>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</si>
  <si>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</si>
  <si>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</si>
  <si>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</si>
  <si>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</si>
  <si>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</si>
  <si>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</si>
  <si>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</si>
  <si>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</si>
  <si>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</si>
  <si>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</si>
  <si>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</si>
  <si>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</si>
  <si>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</si>
  <si>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</si>
  <si>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</si>
  <si>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</si>
  <si>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</si>
  <si>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</si>
  <si>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</si>
  <si>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</si>
  <si>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</si>
  <si>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</si>
  <si>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</si>
  <si>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</si>
  <si>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</si>
  <si>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</si>
  <si>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</si>
  <si>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</si>
  <si>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</si>
  <si>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</si>
  <si>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</si>
  <si>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</si>
  <si>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</si>
  <si>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</si>
  <si>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</si>
  <si>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</si>
  <si>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</si>
  <si>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</si>
  <si>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</si>
  <si>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</si>
  <si>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</si>
  <si>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</si>
  <si>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</si>
  <si>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</si>
  <si>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</si>
  <si>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</si>
  <si>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</si>
  <si>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</si>
  <si>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</si>
  <si>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</si>
  <si>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</si>
  <si>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</si>
  <si>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</si>
  <si>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</si>
  <si>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</si>
  <si>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</si>
  <si>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</si>
  <si>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</si>
  <si>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</si>
  <si>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</si>
  <si>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</si>
  <si>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</si>
  <si>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</si>
  <si>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</si>
  <si>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</si>
  <si>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</si>
  <si>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</si>
  <si>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</si>
  <si>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</si>
  <si>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</si>
  <si>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</si>
  <si>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</si>
  <si>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</si>
  <si>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</si>
  <si>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</si>
  <si>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</si>
  <si>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</si>
  <si>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</si>
  <si>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</si>
  <si>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</si>
  <si>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</si>
  <si>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</si>
  <si>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</si>
  <si>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</si>
  <si>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</si>
  <si>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</si>
  <si>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</si>
  <si>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</si>
  <si>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</si>
  <si>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</si>
  <si>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</si>
  <si>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</si>
  <si>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</si>
  <si>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</si>
  <si>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</si>
  <si>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</si>
  <si>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</si>
  <si>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</si>
  <si>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</si>
  <si>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</si>
  <si>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</si>
  <si>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</si>
  <si>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</si>
  <si>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</si>
  <si>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</si>
  <si>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</si>
  <si>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</si>
  <si>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</si>
  <si>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</si>
  <si>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</si>
  <si>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</si>
  <si>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</si>
  <si>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</si>
  <si>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</si>
  <si>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</si>
  <si>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</si>
  <si>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</si>
  <si>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</si>
  <si>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</si>
  <si>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</si>
  <si>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</si>
  <si>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</si>
  <si>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</si>
  <si>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</si>
  <si>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</si>
  <si>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</si>
  <si>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</si>
  <si>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</si>
  <si>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</si>
  <si>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</si>
  <si>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</si>
  <si>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</si>
  <si>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</si>
  <si>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</si>
  <si>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</si>
  <si>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</si>
  <si>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</si>
  <si>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</si>
  <si>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</si>
  <si>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</si>
  <si>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</si>
  <si>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</si>
  <si>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</si>
  <si>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</si>
  <si>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</si>
  <si>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</si>
  <si>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</si>
  <si>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</si>
  <si>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</si>
  <si>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</si>
  <si>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</si>
  <si>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</si>
  <si>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</si>
  <si>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</si>
  <si>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</si>
  <si>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</si>
  <si>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</si>
  <si>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</si>
  <si>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</si>
  <si>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</si>
  <si>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</si>
  <si>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</si>
  <si>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</si>
  <si>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</si>
  <si>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</si>
  <si>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</si>
  <si>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</si>
  <si>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</si>
  <si>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</si>
  <si>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</si>
  <si>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</si>
  <si>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</si>
  <si>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</si>
  <si>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</si>
  <si>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</si>
  <si>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</si>
  <si>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</si>
  <si>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</si>
  <si>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</si>
  <si>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</si>
  <si>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</si>
  <si>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</si>
  <si>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</si>
  <si>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</si>
  <si>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</si>
  <si>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</si>
  <si>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</si>
  <si>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</si>
  <si>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</si>
  <si>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</si>
  <si>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</si>
  <si>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</si>
  <si>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</si>
  <si>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</si>
  <si>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</si>
  <si>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</si>
  <si>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</si>
  <si>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</si>
  <si>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</si>
  <si>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</si>
  <si>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</si>
  <si>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</si>
  <si>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</si>
  <si>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</si>
  <si>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</si>
  <si>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</si>
  <si>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</si>
  <si>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</si>
  <si>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</si>
  <si>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</si>
  <si>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</si>
  <si>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</si>
  <si>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</si>
  <si>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</si>
  <si>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</si>
  <si>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</si>
  <si>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</si>
  <si>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</si>
  <si>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</si>
  <si>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</si>
  <si>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</si>
  <si>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</si>
  <si>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</si>
  <si>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</si>
  <si>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</si>
  <si>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</si>
  <si>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</si>
  <si>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</si>
  <si>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</si>
  <si>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</si>
  <si>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</si>
  <si>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</si>
  <si>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</si>
  <si>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</si>
  <si>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</si>
  <si>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</si>
  <si>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</si>
  <si>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</si>
  <si>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</si>
  <si>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</si>
  <si>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</si>
  <si>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</si>
  <si>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</si>
  <si>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</si>
  <si>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</si>
  <si>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</si>
  <si>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</si>
  <si>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</si>
  <si>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</si>
  <si>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</si>
  <si>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</si>
  <si>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</si>
  <si>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</si>
  <si>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</si>
  <si>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</si>
  <si>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</si>
  <si>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</si>
  <si>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</si>
  <si>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</si>
  <si>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</si>
  <si>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</si>
  <si>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</si>
  <si>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</si>
  <si>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</si>
  <si>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</si>
  <si>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</si>
  <si>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</si>
  <si>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</si>
  <si>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</si>
  <si>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</si>
  <si>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</si>
  <si>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</si>
  <si>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</si>
  <si>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</si>
  <si>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</si>
  <si>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</si>
  <si>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</si>
  <si>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</si>
  <si>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</si>
  <si>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</si>
  <si>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</si>
  <si>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</si>
  <si>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</si>
  <si>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</si>
  <si>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</si>
  <si>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</si>
  <si>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</si>
  <si>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</si>
  <si>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</si>
  <si>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</si>
  <si>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</si>
  <si>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</si>
  <si>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</si>
  <si>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</si>
  <si>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</si>
  <si>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</si>
  <si>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</si>
  <si>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</si>
  <si>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</si>
  <si>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</si>
  <si>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</si>
  <si>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</si>
  <si>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</si>
  <si>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</si>
  <si>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</si>
  <si>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</si>
  <si>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</si>
  <si>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</si>
  <si>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</si>
  <si>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</si>
  <si>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</si>
  <si>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</si>
  <si>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</si>
  <si>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</si>
  <si>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</si>
  <si>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</si>
  <si>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</si>
  <si>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</si>
  <si>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</si>
  <si>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</si>
  <si>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</si>
  <si>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</si>
  <si>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</si>
  <si>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</si>
  <si>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</si>
  <si>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</si>
  <si>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</si>
  <si>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</si>
  <si>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</si>
  <si>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</si>
  <si>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</si>
  <si>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</si>
  <si>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</si>
  <si>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</si>
  <si>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</si>
  <si>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</si>
  <si>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</si>
  <si>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</si>
  <si>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</si>
  <si>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</si>
  <si>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</si>
  <si>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</si>
  <si>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</si>
  <si>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</si>
  <si>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</si>
  <si>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</si>
  <si>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</si>
  <si>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</si>
  <si>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</si>
  <si>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</si>
  <si>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</si>
  <si>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</si>
  <si>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</si>
  <si>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</si>
  <si>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</si>
  <si>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</si>
  <si>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</si>
  <si>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</si>
  <si>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</si>
  <si>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</si>
  <si>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</si>
  <si>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</si>
  <si>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</si>
  <si>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</si>
  <si>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</si>
  <si>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</si>
  <si>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</si>
  <si>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</si>
  <si>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</si>
  <si>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</si>
  <si>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</si>
  <si>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</si>
  <si>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</si>
  <si>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</si>
  <si>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</si>
  <si>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</si>
  <si>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</si>
  <si>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</si>
  <si>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</si>
  <si>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</si>
  <si>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</si>
  <si>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</si>
  <si>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</si>
  <si>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</si>
  <si>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</si>
  <si>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</si>
  <si>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</si>
  <si>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</si>
  <si>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</si>
  <si>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</si>
  <si>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</si>
  <si>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</si>
  <si>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</si>
  <si>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</si>
  <si>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</si>
  <si>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</si>
  <si>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</si>
  <si>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</si>
  <si>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</si>
  <si>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</si>
  <si>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</si>
  <si>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</si>
  <si>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</si>
  <si>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</si>
  <si>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</si>
  <si>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</si>
  <si>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</si>
  <si>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</si>
  <si>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</si>
  <si>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</si>
  <si>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</si>
  <si>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</si>
  <si>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</si>
  <si>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</si>
  <si>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</si>
  <si>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</si>
  <si>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</si>
  <si>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</si>
  <si>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</si>
  <si>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</si>
  <si>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</si>
  <si>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</si>
  <si>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</si>
  <si>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</si>
  <si>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</si>
  <si>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</si>
  <si>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</si>
  <si>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</si>
  <si>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</si>
  <si>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</si>
  <si>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</si>
  <si>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</si>
  <si>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</si>
  <si>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</si>
  <si>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</si>
  <si>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</si>
  <si>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</si>
  <si>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</si>
  <si>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</si>
  <si>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</si>
  <si>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</si>
  <si>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</si>
  <si>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</si>
  <si>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</si>
  <si>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</si>
  <si>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</si>
  <si>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</si>
  <si>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</si>
  <si>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</si>
  <si>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</si>
  <si>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</si>
  <si>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</si>
  <si>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</si>
  <si>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</si>
  <si>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</si>
  <si>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</si>
  <si>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</si>
  <si>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</si>
  <si>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</si>
  <si>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</si>
  <si>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</si>
  <si>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</si>
  <si>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</si>
  <si>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</si>
  <si>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</si>
  <si>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</si>
  <si>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</si>
  <si>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</si>
  <si>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</si>
  <si>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</si>
  <si>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</si>
  <si>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</si>
  <si>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</si>
  <si>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</si>
  <si>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</si>
  <si>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</si>
  <si>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</si>
  <si>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</si>
  <si>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</si>
  <si>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</si>
  <si>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</si>
  <si>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</si>
  <si>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</si>
  <si>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</si>
  <si>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</si>
  <si>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</si>
  <si>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</si>
  <si>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</si>
  <si>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</si>
  <si>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</si>
  <si>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</si>
  <si>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</si>
  <si>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</si>
  <si>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</si>
  <si>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</si>
  <si>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</si>
  <si>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</si>
  <si>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</si>
  <si>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</si>
  <si>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</si>
  <si>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</si>
  <si>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</si>
  <si>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</si>
  <si>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</si>
  <si>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</si>
  <si>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</si>
  <si>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</si>
  <si>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</si>
  <si>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</si>
  <si>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</si>
  <si>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</si>
  <si>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</si>
  <si>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</si>
  <si>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</si>
  <si>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</si>
  <si>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</si>
  <si>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</si>
  <si>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</si>
  <si>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</si>
  <si>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</si>
  <si>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</si>
  <si>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</si>
  <si>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</si>
  <si>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</si>
  <si>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</si>
  <si>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</si>
  <si>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</si>
  <si>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</si>
  <si>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</si>
  <si>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</si>
  <si>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</si>
  <si>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</si>
  <si>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</si>
  <si>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</si>
  <si>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</si>
  <si>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</si>
  <si>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</si>
  <si>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</si>
  <si>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</si>
  <si>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</si>
  <si>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</si>
  <si>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</si>
  <si>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</si>
  <si>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</si>
  <si>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</si>
  <si>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</si>
  <si>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</si>
  <si>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</si>
  <si>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</si>
  <si>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</si>
  <si>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</si>
  <si>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</si>
  <si>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</si>
  <si>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</si>
  <si>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</si>
  <si>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</si>
  <si>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</si>
  <si>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</si>
  <si>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</si>
  <si>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</si>
  <si>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</si>
  <si>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</si>
  <si>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</si>
  <si>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</si>
  <si>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</si>
  <si>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</si>
  <si>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</si>
  <si>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</si>
  <si>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</si>
  <si>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</si>
  <si>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</si>
  <si>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</si>
  <si>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</si>
  <si>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</si>
  <si>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</si>
  <si>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</si>
  <si>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</si>
  <si>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</si>
  <si>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</si>
  <si>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</si>
  <si>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</si>
  <si>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</si>
  <si>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</si>
  <si>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</si>
  <si>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</si>
  <si>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</si>
  <si>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</si>
  <si>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</si>
  <si>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</si>
  <si>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</si>
  <si>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</si>
  <si>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</si>
  <si>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</si>
  <si>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</si>
  <si>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</si>
  <si>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</si>
  <si>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</si>
  <si>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</si>
  <si>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</si>
  <si>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</si>
  <si>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</si>
  <si>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</si>
  <si>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</si>
  <si>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</si>
  <si>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</si>
  <si>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</si>
  <si>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</si>
  <si>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</si>
  <si>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</si>
  <si>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</si>
  <si>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</si>
  <si>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</si>
  <si>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</si>
  <si>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</si>
  <si>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</si>
  <si>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</si>
  <si>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</si>
  <si>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</si>
  <si>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</si>
  <si>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</si>
  <si>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</si>
  <si>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</si>
  <si>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</si>
  <si>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</si>
  <si>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</si>
  <si>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</si>
  <si>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</si>
  <si>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</si>
  <si>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</si>
  <si>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</si>
  <si>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</si>
  <si>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</si>
  <si>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</si>
  <si>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</si>
  <si>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</si>
  <si>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</si>
  <si>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</si>
  <si>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</si>
  <si>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</si>
  <si>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</si>
  <si>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</si>
  <si>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</si>
  <si>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</si>
  <si>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</si>
  <si>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</si>
  <si>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</si>
  <si>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</si>
  <si>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</si>
  <si>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</si>
  <si>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</si>
  <si>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</si>
  <si>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</si>
  <si>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</si>
  <si>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</si>
  <si>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</si>
  <si>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</si>
  <si>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</si>
  <si>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</si>
  <si>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</si>
  <si>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</si>
  <si>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</si>
  <si>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</si>
  <si>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</si>
  <si>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</si>
  <si>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</si>
  <si>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</si>
  <si>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</si>
  <si>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</si>
  <si>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</si>
  <si>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</si>
  <si>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</si>
  <si>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</si>
  <si>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</si>
  <si>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</si>
  <si>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</si>
  <si>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</si>
  <si>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</si>
  <si>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</si>
  <si>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</si>
  <si>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</si>
  <si>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</si>
  <si>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</si>
  <si>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</si>
  <si>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</si>
  <si>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</si>
  <si>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</si>
  <si>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</si>
  <si>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</si>
  <si>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</si>
  <si>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</si>
  <si>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</si>
  <si>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</si>
  <si>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</si>
  <si>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</si>
  <si>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</si>
  <si>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</si>
  <si>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</si>
  <si>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</si>
  <si>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</si>
  <si>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</si>
  <si>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</si>
  <si>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</si>
  <si>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</si>
  <si>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</si>
  <si>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</si>
  <si>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</si>
  <si>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</si>
  <si>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</si>
  <si>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</si>
  <si>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</si>
  <si>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</si>
  <si>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</si>
  <si>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</si>
  <si>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</si>
  <si>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</si>
  <si>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</si>
  <si>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</si>
  <si>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</si>
  <si>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</si>
  <si>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</si>
  <si>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</si>
  <si>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</si>
  <si>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</si>
  <si>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</si>
  <si>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</si>
  <si>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</si>
  <si>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</si>
  <si>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</si>
  <si>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</si>
  <si>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</si>
  <si>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</si>
  <si>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</si>
  <si>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</si>
  <si>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</si>
  <si>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</si>
  <si>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</si>
  <si>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</si>
  <si>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</si>
  <si>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</si>
  <si>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</si>
  <si>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</si>
  <si>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</si>
  <si>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</si>
  <si>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</si>
  <si>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</si>
  <si>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</si>
  <si>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</si>
  <si>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</si>
  <si>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</si>
  <si>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</si>
  <si>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</si>
  <si>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</si>
  <si>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</si>
  <si>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</si>
  <si>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</si>
  <si>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</si>
  <si>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</si>
  <si>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</si>
  <si>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</si>
  <si>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</si>
  <si>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</si>
  <si>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</si>
  <si>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</si>
  <si>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</si>
  <si>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</si>
  <si>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</si>
  <si>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</si>
  <si>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</si>
  <si>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</si>
  <si>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</si>
  <si>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</si>
  <si>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</si>
  <si>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</si>
  <si>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</si>
  <si>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</si>
  <si>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</si>
  <si>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</si>
  <si>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</si>
  <si>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</si>
  <si>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</si>
  <si>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</si>
  <si>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</si>
  <si>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</si>
  <si>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</si>
  <si>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</si>
  <si>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</si>
  <si>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</si>
  <si>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</si>
  <si>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</si>
  <si>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</si>
  <si>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</si>
  <si>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</si>
  <si>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</si>
  <si>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</si>
  <si>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</si>
  <si>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</si>
  <si>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</si>
  <si>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</si>
  <si>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</si>
  <si>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</si>
  <si>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</si>
  <si>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</si>
  <si>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</si>
  <si>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</si>
  <si>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</si>
  <si>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</si>
  <si>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</si>
  <si>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</si>
  <si>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</si>
  <si>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</si>
  <si>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</si>
  <si>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</si>
  <si>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</si>
  <si>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</si>
  <si>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</si>
  <si>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</si>
  <si>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</si>
  <si>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</si>
  <si>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</si>
  <si>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</si>
  <si>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</si>
  <si>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</si>
  <si>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</si>
  <si>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</si>
  <si>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</si>
  <si>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</si>
  <si>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</si>
  <si>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</si>
  <si>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</si>
  <si>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</si>
  <si>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</si>
  <si>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</si>
  <si>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</si>
  <si>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</si>
  <si>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</si>
  <si>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</si>
  <si>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</si>
  <si>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</si>
  <si>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</si>
  <si>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</si>
  <si>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</si>
  <si>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</si>
  <si>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</si>
  <si>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</si>
  <si>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</si>
  <si>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</si>
  <si>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</si>
  <si>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</si>
  <si>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</si>
  <si>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</si>
  <si>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</si>
  <si>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</si>
  <si>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</si>
  <si>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</si>
  <si>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</si>
  <si>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</si>
  <si>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</si>
  <si>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</si>
  <si>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</si>
  <si>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</si>
  <si>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</si>
  <si>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</si>
  <si>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</si>
  <si>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</si>
  <si>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</si>
  <si>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</si>
  <si>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</si>
  <si>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</si>
  <si>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</si>
  <si>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</si>
  <si>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</si>
  <si>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</si>
  <si>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</si>
  <si>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</si>
  <si>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</si>
  <si>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</si>
  <si>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</si>
  <si>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</si>
  <si>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</si>
  <si>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</si>
  <si>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</si>
  <si>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</si>
  <si>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</si>
  <si>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</si>
  <si>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</si>
  <si>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</si>
  <si>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</si>
  <si>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</si>
  <si>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</si>
  <si>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</si>
  <si>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</si>
  <si>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</si>
  <si>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</si>
  <si>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</si>
  <si>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</si>
  <si>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</si>
  <si>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</si>
  <si>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</si>
  <si>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</si>
  <si>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</si>
  <si>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</si>
  <si>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</si>
  <si>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</si>
  <si>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</si>
  <si>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</si>
  <si>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</si>
  <si>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</si>
  <si>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</si>
  <si>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</si>
  <si>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</si>
  <si>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</si>
  <si>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</si>
  <si>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</si>
  <si>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</si>
  <si>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</si>
  <si>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</si>
  <si>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</si>
  <si>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</si>
  <si>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</si>
  <si>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</si>
  <si>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</si>
  <si>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</si>
  <si>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</si>
  <si>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</si>
  <si>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</si>
  <si>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</si>
  <si>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</si>
  <si>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</si>
  <si>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</si>
  <si>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</si>
  <si>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</si>
  <si>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</si>
  <si>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</si>
  <si>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</si>
  <si>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</si>
  <si>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</si>
  <si>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</si>
  <si>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</si>
  <si>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</si>
  <si>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</si>
  <si>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</si>
  <si>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</si>
  <si>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</si>
  <si>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</si>
  <si>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</si>
  <si>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</si>
  <si>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</si>
  <si>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</si>
  <si>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</si>
  <si>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</si>
  <si>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</si>
  <si>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</si>
  <si>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</si>
  <si>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</si>
  <si>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</si>
  <si>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</si>
  <si>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</si>
  <si>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</si>
  <si>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</si>
  <si>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</si>
  <si>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</si>
  <si>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</si>
  <si>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</si>
  <si>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</si>
  <si>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</si>
  <si>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</si>
  <si>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</si>
  <si>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</si>
  <si>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</si>
  <si>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</si>
  <si>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</si>
  <si>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</si>
  <si>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</si>
  <si>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</si>
  <si>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</si>
  <si>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</si>
  <si>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</si>
  <si>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</si>
  <si>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</si>
  <si>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</si>
  <si>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</si>
  <si>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</si>
  <si>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</si>
  <si>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</si>
  <si>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</si>
  <si>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</si>
  <si>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</si>
  <si>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</si>
  <si>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</si>
  <si>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</si>
  <si>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</si>
  <si>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</si>
  <si>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</si>
  <si>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</si>
  <si>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</si>
  <si>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</si>
  <si>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</si>
  <si>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</si>
  <si>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</si>
  <si>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</si>
  <si>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</si>
  <si>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</si>
  <si>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</si>
  <si>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</si>
  <si>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</si>
  <si>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</si>
  <si>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</si>
  <si>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</si>
  <si>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</si>
  <si>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</si>
  <si>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</si>
  <si>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</si>
  <si>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</si>
  <si>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</si>
  <si>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</si>
  <si>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</si>
  <si>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</si>
  <si>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</si>
  <si>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</si>
  <si>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</si>
  <si>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</si>
  <si>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</si>
  <si>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</si>
  <si>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</si>
  <si>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</si>
  <si>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</si>
  <si>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</si>
  <si>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</si>
  <si>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</si>
  <si>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</si>
  <si>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</si>
  <si>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</si>
  <si>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</si>
  <si>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</si>
  <si>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</si>
  <si>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</si>
  <si>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</si>
  <si>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</si>
  <si>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</si>
  <si>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</si>
  <si>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</si>
  <si>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</si>
  <si>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</si>
  <si>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</si>
  <si>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</si>
  <si>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</si>
  <si>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</si>
  <si>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</si>
  <si>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</si>
  <si>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</si>
  <si>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</si>
  <si>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</si>
  <si>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</si>
  <si>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</si>
  <si>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</si>
  <si>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</si>
  <si>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</si>
  <si>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</si>
  <si>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</si>
  <si>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</si>
  <si>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</si>
  <si>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</si>
  <si>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</si>
  <si>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</si>
  <si>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</si>
  <si>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</si>
  <si>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</si>
  <si>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</si>
  <si>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</si>
  <si>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</si>
  <si>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</si>
  <si>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</si>
  <si>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</si>
  <si>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</si>
  <si>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</si>
  <si>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</si>
  <si>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</si>
  <si>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</si>
  <si>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</si>
  <si>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</si>
  <si>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</si>
  <si>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</si>
  <si>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</si>
  <si>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</si>
  <si>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</si>
  <si>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</si>
  <si>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</si>
  <si>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</si>
  <si>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</si>
  <si>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</si>
  <si>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</si>
  <si>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</si>
  <si>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</si>
  <si>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</si>
  <si>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</si>
  <si>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</si>
  <si>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</si>
  <si>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</si>
  <si>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</si>
  <si>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</si>
  <si>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</si>
  <si>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</si>
  <si>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</si>
  <si>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</si>
  <si>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</si>
  <si>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</si>
  <si>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</si>
  <si>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</si>
  <si>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</si>
  <si>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</si>
  <si>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</si>
  <si>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</si>
  <si>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</si>
  <si>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</si>
  <si>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</si>
  <si>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</si>
  <si>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</si>
  <si>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</si>
  <si>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</si>
  <si>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</si>
  <si>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</si>
  <si>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</si>
  <si>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</si>
  <si>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</si>
  <si>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</si>
  <si>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</si>
  <si>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</si>
  <si>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</si>
  <si>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</si>
  <si>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</si>
  <si>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</si>
  <si>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</si>
  <si>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</si>
  <si>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</si>
  <si>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</si>
  <si>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</si>
  <si>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</si>
  <si>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</si>
  <si>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</si>
  <si>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</si>
  <si>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</si>
  <si>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</si>
  <si>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</si>
  <si>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</si>
  <si>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</si>
  <si>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</si>
  <si>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</si>
  <si>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</si>
  <si>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</si>
  <si>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</si>
  <si>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</si>
  <si>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</si>
  <si>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</si>
  <si>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</si>
  <si>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</si>
  <si>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</si>
  <si>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</si>
  <si>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</si>
  <si>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</si>
  <si>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</si>
  <si>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</si>
  <si>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</si>
  <si>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</si>
  <si>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</si>
  <si>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</si>
  <si>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</si>
  <si>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</si>
  <si>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</si>
  <si>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</si>
  <si>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</si>
  <si>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</si>
  <si>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</si>
  <si>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</si>
  <si>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</si>
  <si>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</si>
  <si>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</si>
  <si>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</si>
  <si>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</si>
  <si>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</si>
  <si>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</si>
  <si>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</si>
  <si>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</si>
  <si>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</si>
  <si>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</si>
  <si>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</si>
  <si>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</si>
  <si>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</si>
  <si>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</si>
  <si>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</si>
  <si>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</si>
  <si>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</si>
  <si>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</si>
  <si>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</si>
  <si>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</si>
  <si>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</si>
  <si>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</si>
  <si>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</si>
  <si>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</si>
  <si>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</si>
  <si>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</si>
  <si>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</si>
  <si>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</si>
  <si>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</si>
  <si>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</si>
  <si>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</si>
  <si>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</si>
  <si>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</si>
  <si>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</si>
  <si>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</si>
  <si>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</si>
  <si>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</si>
  <si>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</si>
  <si>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</si>
  <si>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</si>
  <si>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</si>
  <si>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</si>
  <si>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</si>
  <si>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</si>
  <si>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</si>
  <si>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</si>
  <si>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</si>
  <si>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</si>
  <si>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</si>
  <si>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</si>
  <si>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</si>
  <si>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</si>
  <si>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</si>
  <si>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</si>
  <si>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</si>
  <si>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</si>
  <si>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</si>
  <si>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</si>
  <si>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</si>
  <si>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</si>
  <si>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</si>
  <si>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</si>
  <si>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</si>
  <si>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</si>
  <si>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</si>
  <si>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</si>
  <si>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</si>
  <si>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</si>
  <si>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</si>
  <si>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</si>
  <si>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</si>
  <si>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</si>
  <si>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</si>
  <si>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</si>
  <si>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</si>
  <si>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</si>
  <si>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</si>
  <si>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</si>
  <si>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</si>
  <si>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</si>
  <si>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</si>
  <si>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</si>
  <si>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</si>
  <si>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</si>
  <si>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</si>
  <si>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</si>
  <si>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</si>
  <si>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</si>
  <si>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</si>
  <si>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</si>
  <si>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</si>
  <si>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</si>
  <si>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</si>
  <si>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</si>
  <si>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</si>
  <si>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</si>
  <si>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</si>
  <si>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</si>
  <si>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</si>
  <si>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</si>
  <si>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</si>
  <si>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</si>
  <si>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</si>
  <si>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</si>
  <si>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</si>
  <si>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</si>
  <si>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</si>
  <si>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</si>
  <si>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</si>
  <si>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</si>
  <si>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</si>
  <si>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</si>
  <si>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</si>
  <si>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</si>
  <si>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</si>
  <si>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</si>
  <si>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</si>
  <si>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</si>
  <si>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</si>
  <si>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</si>
  <si>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</si>
  <si>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</si>
  <si>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</si>
  <si>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</si>
  <si>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</si>
  <si>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</si>
  <si>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</si>
  <si>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</si>
  <si>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</si>
  <si>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</si>
  <si>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</si>
  <si>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</si>
  <si>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</si>
  <si>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</si>
  <si>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</si>
  <si>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</si>
  <si>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</si>
  <si>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</si>
  <si>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</si>
  <si>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</si>
  <si>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</si>
  <si>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</si>
  <si>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</si>
  <si>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</si>
  <si>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</si>
  <si>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</si>
  <si>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</si>
  <si>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</si>
  <si>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</si>
  <si>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</si>
  <si>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</si>
  <si>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</si>
  <si>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</si>
  <si>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</si>
  <si>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</si>
  <si>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</si>
  <si>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</si>
  <si>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</si>
  <si>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</si>
  <si>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</si>
  <si>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</si>
  <si>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</si>
  <si>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</si>
  <si>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</si>
  <si>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</si>
  <si>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</si>
  <si>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</si>
  <si>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</si>
  <si>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</si>
  <si>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</si>
  <si>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</si>
  <si>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</si>
  <si>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</si>
  <si>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</si>
  <si>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</si>
  <si>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</si>
  <si>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</si>
  <si>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</si>
  <si>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</si>
  <si>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</si>
  <si>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</si>
  <si>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</si>
  <si>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</si>
  <si>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</si>
  <si>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</si>
  <si>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</si>
  <si>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</si>
  <si>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</si>
  <si>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</si>
  <si>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</si>
  <si>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</si>
  <si>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</si>
  <si>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</si>
  <si>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</si>
  <si>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</si>
  <si>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</si>
  <si>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</si>
  <si>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</si>
  <si>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</si>
  <si>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</si>
  <si>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</si>
  <si>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</si>
  <si>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</si>
  <si>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</si>
  <si>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</si>
  <si>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</si>
  <si>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</si>
  <si>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</si>
  <si>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</si>
  <si>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</si>
  <si>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</si>
  <si>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</si>
  <si>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</si>
  <si>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</si>
  <si>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</si>
  <si>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</si>
  <si>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</si>
  <si>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</si>
  <si>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</si>
  <si>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</si>
  <si>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</si>
  <si>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</si>
  <si>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</si>
  <si>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</si>
  <si>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</si>
  <si>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</si>
  <si>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</si>
  <si>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</si>
  <si>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</si>
  <si>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</si>
  <si>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</si>
  <si>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</si>
  <si>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</si>
  <si>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</si>
  <si>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</si>
  <si>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</si>
  <si>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</si>
  <si>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</si>
  <si>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</si>
  <si>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</si>
  <si>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</si>
  <si>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</si>
  <si>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</si>
  <si>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</si>
  <si>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</si>
  <si>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</si>
  <si>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</si>
  <si>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</si>
  <si>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</si>
  <si>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</si>
  <si>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</si>
  <si>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</si>
  <si>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</si>
  <si>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</si>
  <si>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</si>
  <si>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</si>
  <si>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</si>
  <si>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</si>
  <si>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</si>
  <si>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</si>
  <si>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</si>
  <si>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</si>
  <si>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</si>
  <si>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</si>
  <si>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</si>
  <si>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</si>
  <si>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</si>
  <si>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</si>
  <si>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</si>
  <si>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</si>
  <si>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</si>
  <si>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</si>
  <si>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</si>
  <si>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</si>
  <si>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</si>
  <si>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</si>
  <si>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</si>
  <si>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</si>
  <si>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</si>
  <si>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</si>
  <si>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</si>
  <si>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</si>
  <si>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</si>
  <si>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</si>
  <si>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</si>
  <si>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</si>
  <si>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</si>
  <si>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</si>
  <si>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</si>
  <si>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</si>
  <si>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</si>
  <si>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</si>
  <si>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</si>
  <si>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</si>
  <si>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</si>
  <si>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</si>
  <si>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</si>
  <si>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</si>
  <si>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</si>
  <si>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</si>
  <si>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</si>
  <si>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</si>
  <si>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</si>
  <si>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</si>
  <si>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</si>
  <si>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</si>
  <si>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</si>
  <si>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</si>
  <si>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</si>
  <si>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</si>
  <si>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</si>
  <si>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</si>
  <si>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</si>
  <si>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</si>
  <si>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</si>
  <si>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</si>
  <si>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</si>
  <si>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</si>
  <si>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</si>
  <si>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</si>
  <si>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</si>
  <si>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</si>
  <si>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</si>
  <si>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</si>
  <si>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</si>
  <si>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</si>
  <si>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</si>
  <si>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</si>
  <si>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</si>
  <si>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</si>
  <si>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</si>
  <si>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</si>
  <si>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</si>
  <si>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</si>
  <si>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</si>
  <si>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</si>
  <si>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</si>
  <si>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</si>
  <si>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</si>
  <si>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</si>
  <si>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</si>
  <si>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</si>
  <si>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</si>
  <si>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</si>
  <si>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</si>
  <si>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</si>
  <si>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</si>
  <si>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</si>
  <si>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</si>
  <si>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</si>
  <si>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</si>
  <si>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</si>
  <si>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</si>
  <si>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</si>
  <si>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</si>
  <si>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</si>
  <si>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</si>
  <si>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</si>
  <si>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</si>
  <si>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</si>
  <si>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</si>
  <si>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</si>
  <si>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</si>
  <si>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</si>
  <si>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</si>
  <si>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</si>
  <si>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</si>
  <si>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</si>
  <si>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</si>
  <si>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</si>
  <si>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</si>
  <si>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</si>
  <si>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</si>
  <si>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</si>
  <si>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</si>
  <si>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</si>
  <si>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</si>
  <si>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</si>
  <si>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</si>
  <si>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</si>
  <si>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</si>
  <si>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</si>
  <si>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</si>
  <si>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</si>
  <si>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</si>
  <si>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</si>
  <si>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</si>
  <si>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</si>
  <si>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</si>
  <si>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</si>
  <si>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</si>
  <si>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</si>
  <si>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</si>
  <si>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</si>
  <si>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</si>
  <si>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</si>
  <si>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</si>
  <si>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</si>
  <si>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</si>
  <si>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</si>
  <si>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</si>
  <si>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</si>
  <si>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</si>
  <si>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</si>
  <si>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</si>
  <si>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</si>
  <si>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</si>
  <si>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</si>
  <si>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</si>
  <si>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</si>
  <si>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</si>
  <si>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</si>
  <si>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</si>
  <si>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</si>
  <si>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</si>
  <si>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</si>
  <si>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</si>
  <si>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</si>
  <si>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</si>
  <si>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</si>
  <si>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</si>
  <si>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</si>
  <si>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</si>
  <si>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</si>
  <si>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</si>
  <si>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</si>
  <si>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</si>
  <si>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</si>
  <si>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</si>
  <si>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</si>
  <si>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</si>
  <si>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</si>
  <si>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</si>
  <si>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</si>
  <si>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</si>
  <si>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</si>
  <si>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</si>
  <si>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</si>
  <si>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</si>
  <si>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</si>
  <si>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</si>
  <si>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</si>
  <si>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</si>
  <si>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</si>
  <si>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</si>
  <si>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</si>
  <si>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</si>
  <si>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</si>
  <si>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</si>
  <si>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</si>
  <si>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</si>
  <si>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</si>
  <si>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</si>
  <si>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</si>
  <si>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</si>
  <si>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</si>
  <si>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</si>
  <si>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</si>
  <si>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</si>
  <si>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</si>
  <si>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</si>
  <si>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</si>
  <si>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</si>
  <si>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</si>
  <si>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</si>
  <si>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</si>
  <si>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</si>
  <si>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</si>
  <si>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</si>
  <si>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</si>
  <si>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</si>
  <si>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</si>
  <si>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</si>
  <si>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</si>
  <si>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</si>
  <si>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</si>
  <si>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</si>
  <si>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</si>
  <si>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</si>
  <si>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</si>
  <si>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</si>
  <si>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</si>
  <si>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</si>
  <si>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</si>
  <si>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</si>
  <si>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</si>
  <si>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</si>
  <si>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</si>
  <si>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</si>
  <si>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</si>
  <si>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</si>
  <si>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</si>
  <si>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</si>
  <si>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</si>
  <si>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</si>
  <si>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</si>
  <si>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</si>
  <si>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</si>
  <si>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</si>
  <si>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</si>
  <si>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</si>
  <si>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</si>
  <si>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</si>
  <si>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</si>
  <si>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</si>
  <si>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</si>
  <si>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</si>
  <si>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</si>
  <si>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</si>
  <si>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</si>
  <si>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</si>
  <si>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</si>
  <si>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</si>
  <si>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</si>
  <si>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</si>
  <si>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</si>
  <si>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</si>
  <si>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</si>
  <si>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</si>
  <si>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</si>
  <si>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</si>
  <si>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</si>
  <si>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</si>
  <si>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</si>
  <si>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</si>
  <si>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</si>
  <si>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</si>
  <si>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</si>
  <si>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</si>
  <si>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</si>
  <si>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</si>
  <si>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</si>
  <si>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</si>
  <si>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</si>
  <si>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</si>
  <si>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</si>
  <si>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</si>
  <si>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</si>
  <si>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</si>
  <si>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</si>
  <si>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</si>
  <si>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</si>
  <si>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</si>
  <si>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</si>
  <si>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</si>
  <si>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</si>
  <si>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</si>
  <si>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</si>
  <si>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</si>
  <si>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</si>
  <si>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</si>
  <si>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</si>
  <si>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</si>
  <si>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</si>
  <si>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</si>
  <si>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</si>
  <si>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</si>
  <si>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</si>
  <si>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</si>
  <si>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</si>
  <si>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</si>
  <si>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</si>
  <si>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</si>
  <si>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</si>
  <si>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</si>
  <si>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</si>
  <si>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</si>
  <si>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</si>
  <si>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</si>
  <si>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</si>
  <si>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</si>
  <si>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</si>
  <si>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</si>
  <si>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</si>
  <si>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</si>
  <si>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</si>
  <si>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</si>
  <si>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</si>
  <si>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</si>
  <si>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</si>
  <si>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</si>
  <si>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</si>
  <si>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</si>
  <si>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</si>
  <si>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</si>
  <si>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</si>
  <si>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</si>
  <si>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</si>
  <si>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</si>
  <si>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</si>
  <si>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</si>
  <si>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</si>
  <si>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</si>
  <si>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</si>
  <si>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</si>
  <si>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</si>
  <si>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</si>
  <si>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</si>
  <si>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</si>
  <si>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</si>
  <si>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</si>
  <si>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</si>
  <si>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</si>
  <si>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</si>
  <si>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</si>
  <si>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</si>
  <si>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</si>
  <si>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</si>
  <si>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</si>
  <si>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</si>
  <si>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</si>
  <si>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</si>
  <si>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</si>
  <si>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</si>
  <si>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</si>
  <si>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</si>
  <si>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</si>
  <si>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</si>
  <si>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</si>
  <si>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</si>
  <si>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</si>
  <si>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</si>
  <si>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</si>
  <si>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</si>
  <si>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</si>
  <si>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</si>
  <si>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</si>
  <si>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</si>
  <si>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</si>
  <si>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</si>
  <si>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</si>
  <si>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</si>
  <si>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</si>
  <si>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</si>
  <si>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</si>
  <si>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</si>
  <si>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</si>
  <si>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</si>
  <si>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</si>
  <si>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</si>
  <si>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</si>
  <si>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</si>
  <si>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</si>
  <si>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</si>
  <si>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</si>
  <si>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</si>
  <si>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</si>
  <si>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</si>
  <si>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</si>
  <si>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</si>
  <si>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</si>
  <si>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</si>
  <si>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</si>
  <si>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</si>
  <si>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</si>
  <si>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</si>
  <si>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</si>
  <si>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</si>
  <si>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</si>
  <si>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</si>
  <si>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</si>
  <si>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</si>
  <si>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</si>
  <si>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</si>
  <si>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</si>
  <si>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</si>
  <si>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</si>
  <si>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</si>
  <si>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</si>
  <si>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</si>
  <si>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</si>
  <si>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</si>
  <si>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</si>
  <si>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</si>
  <si>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</si>
  <si>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</si>
  <si>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</si>
  <si>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</si>
  <si>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</si>
  <si>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</si>
  <si>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</si>
  <si>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</si>
  <si>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</si>
  <si>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</si>
  <si>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</si>
  <si>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</si>
  <si>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</si>
  <si>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</si>
  <si>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</si>
  <si>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</si>
  <si>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</si>
  <si>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</si>
  <si>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</si>
  <si>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</si>
  <si>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</si>
  <si>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</si>
  <si>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</si>
  <si>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</si>
  <si>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</si>
  <si>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</si>
  <si>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</si>
  <si>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</si>
  <si>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</si>
  <si>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</si>
  <si>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</si>
  <si>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</si>
  <si>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</si>
  <si>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</si>
  <si>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</si>
  <si>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</si>
  <si>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</si>
  <si>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</si>
  <si>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</si>
  <si>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</si>
  <si>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</si>
  <si>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</si>
  <si>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</si>
  <si>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</si>
  <si>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</si>
  <si>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</si>
  <si>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</si>
  <si>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</si>
  <si>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</si>
  <si>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</si>
  <si>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</si>
  <si>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</si>
  <si>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</si>
  <si>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</si>
  <si>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</si>
  <si>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</si>
  <si>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</si>
  <si>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</si>
  <si>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</si>
  <si>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</si>
  <si>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</si>
  <si>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</si>
  <si>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</si>
  <si>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</si>
  <si>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</si>
  <si>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</si>
  <si>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</si>
  <si>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</si>
  <si>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</si>
  <si>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</si>
  <si>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</si>
  <si>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</si>
  <si>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</si>
  <si>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</si>
  <si>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</si>
  <si>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</si>
  <si>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</si>
  <si>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</si>
  <si>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</si>
  <si>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</si>
  <si>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</si>
  <si>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</si>
  <si>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</si>
  <si>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</si>
  <si>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</si>
  <si>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</si>
  <si>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</si>
  <si>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</si>
  <si>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</si>
  <si>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</si>
  <si>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</si>
  <si>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</si>
  <si>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</si>
  <si>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</si>
  <si>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</si>
  <si>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</si>
  <si>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</si>
  <si>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</si>
  <si>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</si>
  <si>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</si>
  <si>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</si>
  <si>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</si>
  <si>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</si>
  <si>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</si>
  <si>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</si>
  <si>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</si>
  <si>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</si>
  <si>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</si>
  <si>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</si>
  <si>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</si>
  <si>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</si>
  <si>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</si>
  <si>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</si>
  <si>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</si>
  <si>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</si>
  <si>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</si>
  <si>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</si>
  <si>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</si>
  <si>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</si>
  <si>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</si>
  <si>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</si>
  <si>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</si>
  <si>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</si>
  <si>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</si>
  <si>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</si>
  <si>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</si>
  <si>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</si>
  <si>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</si>
  <si>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</si>
  <si>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</si>
  <si>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</si>
  <si>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</si>
  <si>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</si>
  <si>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</si>
  <si>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</si>
  <si>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</si>
  <si>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</si>
  <si>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</si>
  <si>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</si>
  <si>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</si>
  <si>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</si>
  <si>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</si>
  <si>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</si>
  <si>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</si>
  <si>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</si>
  <si>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</si>
  <si>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</si>
  <si>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</si>
  <si>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</si>
  <si>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</si>
  <si>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</si>
  <si>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</si>
  <si>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</si>
  <si>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</si>
  <si>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</si>
  <si>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</si>
  <si>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</si>
  <si>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</si>
  <si>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</si>
  <si>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</si>
  <si>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</si>
  <si>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</si>
  <si>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</si>
  <si>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</si>
  <si>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</si>
  <si>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</si>
  <si>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</si>
  <si>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</si>
  <si>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</si>
  <si>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</si>
  <si>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</si>
  <si>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</si>
  <si>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</si>
  <si>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</si>
  <si>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</si>
  <si>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</si>
  <si>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</si>
  <si>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</si>
  <si>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</si>
  <si>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</si>
  <si>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</si>
  <si>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</si>
  <si>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</si>
  <si>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</si>
  <si>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</si>
  <si>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</si>
  <si>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</si>
  <si>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</si>
  <si>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</si>
  <si>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</si>
  <si>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</si>
  <si>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</si>
  <si>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</si>
  <si>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</si>
  <si>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</si>
  <si>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</si>
  <si>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</si>
  <si>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</si>
  <si>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</si>
  <si>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</si>
  <si>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</si>
  <si>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</si>
  <si>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</si>
  <si>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</si>
  <si>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</si>
  <si>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</si>
  <si>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</si>
  <si>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</si>
  <si>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</si>
  <si>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</si>
  <si>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</si>
  <si>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</si>
  <si>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</si>
  <si>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</si>
  <si>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</si>
  <si>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</si>
  <si>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</si>
  <si>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</si>
  <si>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</si>
  <si>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</si>
  <si>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</si>
  <si>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</si>
  <si>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</si>
  <si>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</si>
  <si>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</si>
  <si>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</si>
  <si>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</si>
  <si>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</si>
  <si>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</si>
  <si>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</si>
  <si>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</si>
  <si>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</si>
  <si>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</si>
  <si>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</si>
  <si>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</si>
  <si>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</si>
  <si>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</si>
  <si>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</si>
  <si>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</si>
  <si>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</si>
  <si>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</si>
  <si>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</si>
  <si>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</si>
  <si>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</si>
  <si>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</si>
  <si>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</si>
  <si>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</si>
  <si>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</si>
  <si>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</si>
  <si>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</si>
  <si>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</si>
  <si>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</si>
  <si>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</si>
  <si>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</si>
  <si>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</si>
  <si>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</si>
  <si>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</si>
  <si>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</si>
  <si>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</si>
  <si>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</si>
  <si>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</si>
  <si>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</si>
  <si>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</si>
  <si>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</si>
  <si>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</si>
  <si>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</si>
  <si>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</si>
  <si>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</si>
  <si>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</si>
  <si>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</si>
  <si>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</si>
  <si>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</si>
  <si>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</si>
  <si>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</si>
  <si>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</si>
  <si>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</si>
  <si>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</si>
  <si>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</si>
  <si>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</si>
  <si>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</si>
  <si>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</si>
  <si>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</si>
  <si>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</si>
  <si>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</si>
  <si>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</si>
  <si>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</si>
  <si>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</si>
  <si>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</si>
  <si>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</si>
  <si>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</si>
  <si>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</si>
  <si>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</si>
  <si>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</si>
  <si>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</si>
  <si>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</si>
  <si>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</si>
  <si>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</si>
  <si>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</si>
  <si>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</si>
  <si>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</si>
  <si>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</si>
  <si>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</si>
  <si>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</si>
  <si>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</si>
  <si>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</si>
  <si>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</si>
  <si>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</si>
  <si>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</si>
  <si>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</si>
  <si>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</si>
  <si>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</si>
  <si>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</si>
  <si>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</si>
  <si>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</si>
  <si>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</si>
  <si>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</si>
  <si>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</si>
  <si>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</si>
  <si>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</si>
  <si>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</si>
  <si>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</si>
  <si>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</si>
  <si>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</si>
  <si>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</si>
  <si>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</si>
  <si>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</si>
  <si>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</si>
  <si>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</si>
  <si>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</si>
  <si>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</si>
  <si>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</si>
  <si>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</si>
  <si>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</si>
  <si>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</si>
  <si>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</si>
  <si>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</si>
  <si>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</si>
  <si>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</si>
  <si>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</si>
  <si>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</si>
  <si>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</si>
  <si>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</si>
  <si>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</si>
  <si>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</si>
  <si>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</si>
  <si>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</si>
  <si>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</si>
  <si>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</si>
  <si>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</si>
  <si>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</si>
  <si>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</si>
  <si>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</si>
  <si>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</si>
  <si>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</si>
  <si>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</si>
  <si>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</si>
  <si>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</si>
  <si>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</si>
  <si>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</si>
  <si>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</si>
  <si>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</si>
  <si>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</si>
  <si>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</si>
  <si>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</si>
  <si>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</si>
  <si>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</si>
  <si>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</si>
  <si>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</si>
  <si>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</si>
  <si>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</si>
  <si>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</si>
  <si>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</si>
  <si>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</si>
  <si>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</si>
  <si>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</si>
  <si>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</si>
  <si>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</si>
  <si>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</si>
  <si>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</si>
  <si>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</si>
  <si>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</si>
  <si>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</si>
  <si>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</si>
  <si>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</si>
  <si>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</si>
  <si>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</si>
  <si>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</si>
  <si>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</si>
  <si>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</si>
  <si>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</si>
  <si>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</si>
  <si>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</si>
  <si>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</si>
  <si>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</si>
  <si>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</si>
  <si>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</si>
  <si>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</si>
  <si>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</si>
  <si>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</si>
  <si>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</si>
  <si>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</si>
  <si>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</si>
  <si>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</si>
  <si>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</si>
  <si>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</si>
  <si>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</si>
  <si>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</si>
  <si>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</si>
  <si>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</si>
  <si>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</si>
  <si>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</si>
  <si>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</si>
  <si>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</si>
  <si>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</si>
  <si>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</si>
  <si>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</si>
  <si>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</si>
  <si>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</si>
  <si>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</si>
  <si>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</si>
  <si>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</si>
  <si>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</si>
  <si>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</si>
  <si>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</si>
  <si>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</si>
  <si>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</si>
  <si>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</si>
  <si>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</si>
  <si>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</si>
  <si>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</si>
  <si>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</si>
  <si>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</si>
  <si>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</si>
  <si>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</si>
  <si>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</si>
  <si>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</si>
  <si>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</si>
  <si>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</si>
  <si>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</si>
  <si>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</si>
  <si>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</si>
  <si>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</si>
  <si>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</si>
  <si>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</si>
  <si>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</si>
  <si>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</si>
  <si>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</si>
  <si>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</si>
  <si>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</si>
  <si>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</si>
  <si>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</si>
  <si>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</si>
  <si>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</si>
  <si>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</si>
  <si>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</si>
  <si>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</si>
  <si>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</si>
  <si>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</si>
  <si>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</si>
  <si>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</si>
  <si>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</si>
  <si>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</si>
  <si>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</si>
  <si>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</si>
  <si>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</si>
  <si>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</si>
  <si>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</si>
  <si>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</si>
  <si>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</si>
  <si>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</si>
  <si>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</si>
  <si>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</si>
  <si>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</si>
  <si>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</si>
  <si>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</si>
  <si>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</si>
  <si>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</si>
  <si>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</si>
  <si>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</si>
  <si>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</si>
  <si>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</si>
  <si>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</si>
  <si>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</si>
  <si>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</si>
  <si>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</si>
  <si>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</si>
  <si>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</si>
  <si>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</si>
  <si>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</si>
  <si>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</si>
  <si>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</si>
  <si>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</si>
  <si>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</si>
  <si>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</si>
  <si>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</si>
  <si>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</si>
  <si>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</si>
  <si>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</si>
  <si>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</si>
  <si>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</si>
  <si>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</si>
  <si>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</si>
  <si>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</si>
  <si>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</si>
  <si>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</si>
  <si>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</si>
  <si>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</si>
  <si>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</si>
  <si>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</si>
  <si>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</si>
  <si>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</si>
  <si>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</si>
  <si>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</si>
  <si>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</si>
  <si>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</si>
  <si>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</si>
  <si>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</si>
  <si>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</si>
  <si>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</si>
  <si>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</si>
  <si>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</si>
  <si>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</si>
  <si>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</si>
  <si>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</si>
  <si>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</si>
  <si>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</si>
  <si>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</si>
  <si>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</si>
  <si>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</si>
  <si>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</si>
  <si>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</si>
  <si>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</si>
  <si>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</si>
  <si>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</si>
  <si>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</si>
  <si>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</si>
  <si>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</si>
  <si>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</si>
  <si>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</si>
  <si>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</si>
  <si>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</si>
  <si>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</si>
  <si>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</si>
  <si>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</si>
  <si>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</si>
  <si>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</si>
  <si>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</si>
  <si>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</si>
  <si>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</si>
  <si>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</si>
  <si>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</si>
  <si>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</si>
  <si>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</si>
  <si>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</si>
  <si>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</si>
  <si>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</si>
  <si>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</si>
  <si>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</si>
  <si>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</si>
  <si>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</si>
  <si>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</si>
  <si>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</si>
  <si>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</si>
  <si>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</si>
  <si>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</si>
  <si>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</si>
  <si>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</si>
  <si>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</si>
  <si>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</si>
  <si>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</si>
  <si>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</si>
  <si>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</si>
  <si>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</si>
  <si>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</si>
  <si>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</si>
  <si>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</si>
  <si>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</si>
  <si>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</si>
  <si>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</si>
  <si>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</si>
  <si>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</si>
  <si>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</si>
  <si>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</si>
  <si>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</si>
  <si>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</si>
  <si>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</si>
  <si>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</si>
  <si>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</si>
  <si>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</si>
  <si>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</si>
  <si>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</si>
  <si>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</si>
  <si>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</si>
  <si>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</si>
  <si>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</si>
  <si>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</si>
  <si>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</si>
  <si>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</si>
  <si>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</si>
  <si>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</si>
  <si>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</si>
  <si>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</si>
  <si>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</si>
  <si>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</si>
  <si>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</si>
  <si>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</si>
  <si>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</si>
  <si>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</si>
  <si>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</si>
  <si>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</si>
  <si>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</si>
  <si>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</si>
  <si>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</si>
  <si>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</si>
  <si>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</si>
  <si>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</si>
  <si>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</si>
  <si>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</si>
  <si>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</si>
  <si>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</si>
  <si>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</si>
  <si>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</si>
  <si>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</si>
  <si>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</si>
  <si>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</si>
  <si>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</si>
  <si>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</si>
  <si>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</si>
  <si>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</si>
  <si>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</si>
  <si>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</si>
  <si>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</si>
  <si>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</si>
  <si>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</si>
  <si>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</si>
  <si>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</si>
  <si>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</si>
  <si>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</si>
  <si>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</si>
  <si>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</si>
  <si>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</si>
  <si>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</si>
  <si>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</si>
  <si>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</si>
  <si>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</si>
  <si>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</si>
  <si>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</si>
  <si>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</si>
  <si>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</si>
  <si>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</si>
  <si>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</si>
  <si>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</si>
  <si>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</si>
  <si>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</si>
  <si>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</si>
  <si>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</si>
  <si>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</si>
  <si>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</si>
  <si>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</si>
  <si>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</si>
  <si>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</si>
  <si>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</si>
  <si>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</si>
  <si>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</si>
  <si>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</si>
  <si>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</si>
  <si>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</si>
  <si>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</si>
  <si>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</si>
  <si>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</si>
  <si>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</si>
  <si>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</si>
  <si>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</si>
  <si>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</si>
  <si>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</si>
  <si>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</si>
  <si>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</si>
  <si>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</si>
  <si>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</si>
  <si>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</si>
  <si>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</si>
  <si>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</si>
  <si>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</si>
  <si>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</si>
  <si>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</si>
  <si>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</si>
  <si>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</si>
  <si>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</si>
  <si>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</si>
  <si>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</si>
  <si>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</si>
  <si>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</si>
  <si>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</si>
  <si>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</si>
  <si>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</si>
  <si>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</si>
  <si>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</si>
  <si>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</si>
  <si>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</si>
  <si>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</si>
  <si>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</si>
  <si>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</si>
  <si>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</si>
  <si>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</si>
  <si>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</si>
  <si>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</si>
  <si>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</si>
  <si>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</si>
  <si>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</si>
  <si>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</si>
  <si>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</si>
  <si>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</si>
  <si>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</si>
  <si>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</si>
  <si>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</si>
  <si>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</si>
  <si>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</si>
  <si>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</si>
  <si>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</si>
  <si>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</si>
  <si>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</si>
  <si>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</si>
  <si>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</si>
  <si>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</si>
  <si>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</si>
  <si>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</si>
  <si>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</si>
  <si>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</si>
  <si>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</si>
  <si>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</si>
  <si>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</si>
  <si>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</si>
  <si>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</si>
  <si>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</si>
  <si>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</si>
  <si>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</si>
  <si>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</si>
  <si>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</si>
  <si>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</si>
  <si>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</si>
  <si>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</si>
  <si>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</si>
  <si>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</si>
  <si>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</si>
  <si>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</si>
  <si>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</si>
  <si>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</si>
  <si>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</si>
  <si>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</si>
  <si>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</si>
  <si>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</si>
  <si>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</si>
  <si>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</si>
  <si>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</si>
  <si>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</si>
  <si>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</si>
  <si>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</si>
  <si>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</si>
  <si>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</si>
  <si>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</si>
  <si>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</si>
  <si>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</si>
  <si>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</si>
  <si>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</si>
  <si>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</si>
  <si>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</si>
  <si>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</si>
  <si>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</si>
  <si>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</si>
  <si>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</si>
  <si>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</si>
  <si>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</si>
  <si>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</si>
  <si>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</si>
  <si>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</si>
  <si>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</si>
  <si>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</si>
  <si>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</si>
  <si>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</si>
  <si>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</si>
  <si>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</si>
  <si>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</si>
  <si>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</si>
  <si>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</si>
  <si>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</si>
  <si>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</si>
  <si>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</si>
  <si>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</si>
  <si>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</si>
  <si>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</si>
  <si>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</si>
  <si>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</si>
  <si>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</si>
  <si>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</si>
  <si>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</si>
  <si>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</si>
  <si>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</si>
  <si>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</si>
  <si>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</si>
  <si>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</si>
  <si>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</si>
  <si>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</si>
  <si>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</si>
  <si>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</si>
  <si>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</si>
  <si>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</si>
  <si>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</si>
  <si>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</si>
  <si>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</si>
  <si>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</si>
  <si>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</si>
  <si>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</si>
  <si>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</si>
  <si>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</si>
  <si>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</si>
  <si>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</si>
  <si>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</si>
  <si>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</si>
  <si>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</si>
  <si>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</si>
  <si>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</si>
  <si>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</si>
  <si>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</si>
  <si>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</si>
  <si>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</si>
  <si>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</si>
  <si>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</si>
  <si>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</si>
  <si>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</si>
  <si>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</si>
  <si>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</si>
  <si>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</si>
  <si>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</si>
  <si>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</si>
  <si>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</si>
  <si>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</si>
  <si>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</si>
  <si>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</si>
  <si>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</si>
  <si>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</si>
  <si>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</si>
  <si>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</si>
  <si>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</si>
  <si>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</si>
  <si>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</si>
  <si>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</si>
  <si>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</si>
  <si>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</si>
  <si>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</si>
  <si>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</si>
  <si>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</si>
  <si>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</si>
  <si>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</si>
  <si>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</si>
  <si>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</si>
  <si>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</si>
  <si>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</si>
  <si>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</si>
  <si>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</si>
  <si>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</si>
  <si>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</si>
  <si>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</si>
  <si>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</si>
  <si>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</si>
  <si>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</si>
  <si>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</si>
  <si>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</si>
  <si>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</si>
  <si>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</si>
  <si>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</si>
  <si>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</si>
  <si>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</si>
  <si>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</si>
  <si>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</si>
  <si>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</si>
  <si>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</si>
  <si>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</si>
  <si>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</si>
  <si>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</si>
  <si>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</si>
  <si>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</si>
  <si>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</si>
  <si>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</si>
  <si>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</si>
  <si>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</si>
  <si>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</si>
  <si>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</si>
  <si>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</si>
  <si>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</si>
  <si>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</si>
  <si>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</si>
  <si>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</si>
  <si>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</si>
  <si>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</si>
  <si>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</si>
  <si>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</si>
  <si>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</si>
  <si>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</si>
  <si>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</si>
  <si>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</si>
  <si>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</si>
  <si>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</si>
  <si>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</si>
  <si>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</si>
  <si>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</si>
  <si>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</si>
  <si>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</si>
  <si>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</si>
  <si>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</si>
  <si>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</si>
  <si>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</si>
  <si>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</si>
  <si>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</si>
  <si>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</si>
  <si>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</si>
  <si>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</si>
  <si>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</si>
  <si>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</si>
  <si>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</si>
  <si>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</si>
  <si>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</si>
  <si>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</si>
  <si>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</si>
  <si>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</si>
  <si>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</si>
  <si>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</si>
  <si>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</si>
  <si>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</si>
  <si>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</si>
  <si>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</si>
  <si>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</si>
  <si>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</si>
  <si>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</si>
  <si>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</si>
  <si>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</si>
  <si>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</si>
  <si>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</si>
  <si>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</si>
  <si>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</si>
  <si>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</si>
  <si>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</si>
  <si>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</si>
  <si>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</si>
  <si>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</si>
  <si>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</si>
  <si>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</si>
  <si>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</si>
  <si>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</si>
  <si>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</si>
  <si>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</si>
  <si>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</si>
  <si>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</si>
  <si>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</si>
  <si>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</si>
  <si>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</si>
  <si>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</si>
  <si>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</si>
  <si>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</si>
  <si>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</si>
  <si>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</si>
  <si>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</si>
  <si>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</si>
  <si>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</si>
  <si>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</si>
  <si>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</si>
  <si>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</si>
  <si>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</si>
  <si>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</si>
  <si>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</si>
  <si>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</si>
  <si>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</si>
  <si>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</si>
  <si>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</si>
  <si>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</si>
  <si>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</si>
  <si>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</si>
  <si>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</si>
  <si>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</si>
  <si>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</si>
  <si>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</si>
  <si>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</si>
  <si>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</si>
  <si>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</si>
  <si>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</si>
  <si>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</si>
  <si>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</si>
  <si>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</si>
  <si>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</si>
  <si>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</si>
  <si>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</si>
  <si>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</si>
  <si>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</si>
  <si>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</si>
  <si>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</si>
  <si>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</si>
  <si>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</si>
  <si>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</si>
  <si>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</si>
  <si>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</si>
  <si>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</si>
  <si>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</si>
  <si>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</si>
  <si>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</si>
  <si>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</si>
  <si>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</si>
  <si>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</si>
  <si>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</si>
  <si>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</si>
  <si>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</si>
  <si>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</si>
  <si>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</si>
  <si>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</si>
  <si>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</si>
  <si>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</si>
  <si>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</si>
  <si>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</si>
  <si>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</si>
  <si>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</si>
  <si>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</si>
  <si>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</si>
  <si>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</si>
  <si>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</si>
  <si>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</si>
  <si>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</si>
  <si>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</si>
  <si>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</si>
  <si>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</si>
  <si>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</si>
  <si>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</si>
  <si>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</si>
  <si>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</si>
  <si>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</si>
  <si>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</si>
  <si>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</si>
  <si>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</si>
  <si>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</si>
  <si>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</si>
  <si>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</si>
  <si>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</si>
  <si>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</si>
  <si>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</si>
  <si>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</si>
  <si>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</si>
  <si>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</si>
  <si>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</si>
  <si>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</si>
  <si>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</si>
  <si>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</si>
  <si>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</si>
  <si>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</si>
  <si>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</si>
  <si>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</si>
  <si>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</si>
  <si>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</si>
  <si>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</si>
  <si>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</si>
  <si>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</si>
  <si>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</si>
  <si>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</si>
  <si>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</si>
  <si>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</si>
  <si>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</si>
  <si>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</si>
  <si>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</si>
  <si>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</si>
  <si>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</si>
  <si>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</si>
  <si>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</si>
  <si>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</si>
  <si>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</si>
  <si>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</si>
  <si>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</si>
  <si>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</si>
  <si>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</si>
  <si>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</si>
  <si>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</si>
  <si>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</si>
  <si>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</si>
  <si>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</si>
  <si>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</si>
  <si>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</si>
  <si>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</si>
  <si>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</si>
  <si>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</si>
  <si>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</si>
  <si>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</si>
  <si>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</si>
  <si>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</si>
  <si>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</si>
  <si>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</si>
  <si>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</si>
  <si>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</si>
  <si>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</si>
  <si>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</si>
  <si>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</si>
  <si>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</si>
  <si>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</si>
  <si>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</si>
  <si>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</si>
  <si>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</si>
  <si>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</si>
  <si>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</si>
  <si>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</si>
  <si>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</si>
  <si>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</si>
  <si>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</si>
  <si>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</si>
  <si>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</si>
  <si>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</si>
  <si>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</si>
  <si>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</si>
  <si>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</si>
  <si>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</si>
  <si>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</si>
  <si>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</si>
  <si>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</si>
  <si>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</si>
  <si>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</si>
  <si>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</si>
  <si>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</si>
  <si>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</si>
  <si>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</si>
  <si>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</si>
  <si>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</si>
  <si>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</si>
  <si>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</si>
  <si>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</si>
  <si>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</si>
  <si>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</si>
  <si>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</si>
  <si>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</si>
  <si>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</si>
  <si>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</si>
  <si>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</si>
  <si>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</si>
  <si>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</si>
  <si>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</si>
  <si>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</si>
  <si>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</si>
  <si>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</si>
  <si>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</si>
  <si>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</si>
  <si>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</si>
  <si>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</si>
  <si>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</si>
  <si>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</si>
  <si>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</si>
  <si>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</si>
  <si>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</si>
  <si>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</si>
  <si>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</si>
  <si>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</si>
  <si>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</si>
  <si>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</si>
  <si>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</si>
  <si>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</si>
  <si>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</si>
  <si>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</si>
  <si>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</si>
  <si>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</si>
  <si>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</si>
  <si>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</si>
  <si>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</si>
  <si>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</si>
  <si>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</si>
  <si>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</si>
  <si>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</si>
  <si>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</si>
  <si>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</si>
  <si>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</si>
  <si>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</si>
  <si>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</si>
  <si>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</si>
  <si>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</si>
  <si>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</si>
  <si>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</si>
  <si>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</si>
  <si>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</si>
  <si>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</si>
  <si>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</si>
  <si>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</si>
  <si>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</si>
  <si>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</si>
  <si>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</si>
  <si>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</si>
  <si>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</si>
  <si>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</si>
  <si>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</si>
  <si>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</si>
  <si>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</si>
  <si>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</si>
  <si>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</si>
  <si>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</si>
  <si>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</si>
  <si>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</si>
  <si>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</si>
  <si>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</si>
  <si>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</si>
  <si>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</si>
  <si>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</si>
  <si>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</si>
  <si>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</si>
  <si>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</si>
  <si>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</si>
  <si>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</si>
  <si>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</si>
  <si>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</si>
  <si>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</si>
  <si>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</si>
  <si>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</si>
  <si>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</si>
  <si>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</si>
  <si>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</si>
  <si>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</si>
  <si>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</si>
  <si>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</si>
  <si>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</si>
  <si>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</si>
  <si>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</si>
  <si>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</si>
  <si>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</si>
  <si>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</si>
  <si>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</si>
  <si>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</si>
  <si>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</si>
  <si>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</si>
  <si>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</si>
  <si>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</si>
  <si>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</si>
  <si>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</si>
  <si>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</si>
  <si>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</si>
  <si>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</si>
  <si>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</si>
  <si>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</si>
  <si>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</si>
  <si>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</si>
  <si>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</si>
  <si>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</si>
  <si>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</si>
  <si>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</si>
  <si>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</si>
  <si>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</si>
  <si>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</si>
  <si>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</si>
  <si>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</si>
  <si>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</si>
  <si>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</si>
  <si>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</si>
  <si>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</si>
  <si>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</si>
  <si>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</si>
  <si>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</si>
  <si>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</si>
  <si>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</si>
  <si>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</si>
  <si>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</si>
  <si>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</si>
  <si>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</si>
  <si>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</si>
  <si>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</si>
  <si>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</si>
  <si>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</si>
  <si>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</si>
  <si>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</si>
  <si>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</si>
  <si>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</si>
  <si>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</si>
  <si>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</si>
  <si>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</si>
  <si>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</si>
  <si>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</si>
  <si>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</si>
  <si>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</si>
  <si>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</si>
  <si>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</si>
  <si>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</si>
  <si>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</si>
  <si>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</si>
  <si>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</si>
  <si>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</si>
  <si>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</si>
  <si>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</si>
  <si>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</si>
  <si>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</si>
  <si>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</si>
  <si>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</si>
  <si>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</si>
  <si>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</si>
  <si>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</si>
  <si>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</si>
  <si>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</si>
  <si>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</si>
  <si>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</si>
  <si>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</si>
  <si>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</si>
  <si>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</si>
  <si>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</si>
  <si>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</si>
  <si>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</si>
  <si>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</si>
  <si>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</si>
  <si>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</si>
  <si>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</si>
  <si>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</si>
  <si>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</si>
  <si>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</si>
  <si>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</si>
  <si>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</si>
  <si>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</si>
  <si>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</si>
  <si>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</si>
  <si>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</si>
  <si>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</si>
  <si>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</si>
  <si>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</si>
  <si>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</si>
  <si>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</si>
  <si>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</si>
  <si>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</si>
  <si>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</si>
  <si>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</si>
  <si>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</si>
  <si>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</si>
  <si>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</si>
  <si>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</si>
  <si>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</si>
  <si>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</si>
  <si>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</si>
  <si>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</si>
  <si>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</si>
  <si>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</si>
  <si>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</si>
  <si>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</si>
  <si>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</si>
  <si>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</si>
  <si>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</si>
  <si>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</si>
  <si>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</si>
  <si>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</si>
  <si>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</si>
  <si>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</si>
  <si>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</si>
  <si>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</si>
  <si>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</si>
  <si>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</si>
  <si>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</si>
  <si>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</si>
  <si>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</si>
  <si>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</si>
  <si>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</si>
  <si>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</si>
  <si>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</si>
  <si>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</si>
  <si>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</si>
  <si>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</si>
  <si>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</si>
  <si>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</si>
  <si>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</si>
  <si>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</si>
  <si>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</si>
  <si>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</si>
  <si>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</si>
  <si>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</si>
  <si>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</si>
  <si>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</si>
  <si>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</si>
  <si>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</si>
  <si>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</si>
  <si>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</si>
  <si>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</si>
  <si>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</si>
  <si>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</si>
  <si>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</si>
  <si>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</si>
  <si>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</si>
  <si>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</si>
  <si>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</si>
  <si>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</si>
  <si>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</si>
  <si>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</si>
  <si>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</si>
  <si>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</si>
  <si>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</si>
  <si>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</si>
  <si>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</si>
  <si>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</si>
  <si>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</si>
  <si>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</si>
  <si>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</si>
  <si>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</si>
  <si>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</si>
  <si>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</si>
  <si>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</si>
  <si>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</si>
  <si>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</si>
  <si>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</si>
  <si>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</si>
  <si>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</si>
  <si>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</si>
  <si>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</si>
  <si>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</si>
  <si>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</si>
  <si>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</si>
  <si>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</si>
  <si>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</si>
  <si>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</si>
  <si>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</si>
  <si>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</si>
  <si>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</si>
  <si>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</si>
  <si>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</si>
  <si>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</si>
  <si>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</si>
  <si>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</si>
  <si>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</si>
  <si>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</si>
  <si>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</si>
  <si>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</si>
  <si>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</si>
  <si>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</si>
  <si>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</si>
  <si>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</si>
  <si>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</si>
  <si>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</si>
  <si>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</si>
  <si>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</si>
  <si>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</si>
  <si>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</si>
  <si>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</si>
  <si>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</si>
  <si>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</si>
  <si>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</si>
  <si>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</si>
  <si>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</si>
  <si>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</si>
  <si>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</si>
  <si>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</si>
  <si>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</si>
  <si>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</si>
  <si>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</si>
  <si>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</si>
  <si>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</si>
  <si>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</si>
  <si>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</si>
  <si>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</si>
  <si>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</si>
  <si>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</si>
  <si>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</si>
  <si>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</si>
  <si>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</si>
  <si>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</si>
  <si>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</si>
  <si>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</si>
  <si>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</si>
  <si>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</si>
  <si>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</si>
  <si>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</si>
  <si>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</si>
  <si>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</si>
  <si>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</si>
  <si>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</si>
  <si>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</si>
  <si>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</si>
  <si>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</si>
  <si>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</si>
  <si>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</si>
  <si>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</si>
  <si>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</si>
  <si>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</si>
  <si>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</si>
  <si>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</si>
  <si>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</si>
  <si>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</si>
  <si>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</si>
  <si>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</si>
  <si>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</si>
  <si>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</si>
  <si>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</si>
  <si>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</si>
  <si>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</si>
  <si>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</si>
  <si>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</si>
  <si>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</si>
  <si>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</si>
  <si>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</si>
  <si>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</si>
  <si>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</si>
  <si>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</si>
  <si>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</si>
  <si>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</si>
  <si>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</si>
  <si>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</si>
  <si>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</si>
  <si>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</si>
  <si>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</si>
  <si>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</si>
  <si>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</si>
  <si>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</si>
  <si>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</si>
  <si>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</si>
  <si>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</si>
  <si>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</si>
  <si>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</si>
  <si>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</si>
  <si>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</si>
  <si>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</si>
  <si>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</si>
  <si>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</si>
  <si>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</si>
  <si>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</si>
  <si>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</si>
  <si>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</si>
  <si>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</si>
  <si>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</si>
  <si>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</si>
  <si>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</si>
  <si>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</si>
  <si>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</si>
  <si>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</si>
  <si>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</si>
  <si>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</si>
  <si>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</si>
  <si>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</si>
  <si>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</si>
  <si>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</si>
  <si>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</si>
  <si>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</si>
  <si>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</si>
  <si>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</si>
  <si>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</si>
  <si>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</si>
  <si>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</si>
  <si>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</si>
  <si>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</si>
  <si>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</si>
  <si>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</si>
  <si>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</si>
  <si>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</si>
  <si>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</si>
  <si>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</si>
  <si>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</si>
  <si>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</si>
  <si>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</si>
  <si>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</si>
  <si>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</si>
  <si>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</si>
  <si>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</si>
  <si>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</si>
  <si>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</si>
  <si>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</si>
  <si>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</si>
  <si>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</si>
  <si>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</si>
  <si>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</si>
  <si>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</si>
  <si>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</si>
  <si>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</si>
  <si>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</si>
  <si>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</si>
  <si>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</si>
  <si>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</si>
  <si>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</si>
  <si>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</si>
  <si>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</si>
  <si>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</si>
  <si>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</si>
  <si>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</si>
  <si>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</si>
  <si>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</si>
  <si>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</si>
  <si>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</si>
  <si>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</si>
  <si>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</si>
  <si>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</si>
  <si>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</si>
  <si>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</si>
  <si>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</si>
  <si>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</si>
  <si>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</si>
  <si>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</si>
  <si>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</si>
  <si>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</si>
  <si>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</si>
  <si>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</si>
  <si>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</si>
  <si>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</si>
  <si>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</si>
  <si>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</si>
  <si>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</si>
  <si>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</si>
  <si>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</si>
  <si>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</si>
  <si>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</si>
  <si>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</si>
  <si>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</si>
  <si>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</si>
  <si>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</si>
  <si>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</si>
  <si>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</si>
  <si>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</si>
  <si>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</si>
  <si>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</si>
  <si>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</si>
  <si>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</si>
  <si>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</si>
  <si>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</si>
  <si>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</si>
  <si>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</si>
  <si>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</si>
  <si>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</si>
  <si>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</si>
  <si>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</si>
  <si>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</si>
  <si>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</si>
  <si>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</si>
  <si>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</si>
  <si>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</si>
  <si>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</si>
  <si>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</si>
  <si>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</si>
  <si>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</si>
  <si>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</si>
  <si>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</si>
  <si>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</si>
  <si>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</si>
  <si>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</si>
  <si>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</si>
  <si>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</si>
  <si>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</si>
  <si>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</si>
  <si>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</si>
  <si>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</si>
  <si>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</si>
  <si>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</si>
  <si>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</si>
  <si>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</si>
  <si>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</si>
  <si>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</si>
  <si>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</si>
  <si>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</si>
  <si>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</si>
  <si>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</si>
  <si>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</si>
  <si>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</si>
  <si>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</si>
  <si>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</si>
  <si>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</si>
  <si>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</si>
  <si>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</si>
  <si>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</si>
  <si>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</si>
  <si>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</si>
  <si>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</si>
  <si>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</si>
  <si>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</si>
  <si>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</si>
  <si>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</si>
  <si>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</si>
  <si>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</si>
  <si>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</si>
  <si>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</si>
  <si>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</si>
  <si>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</si>
  <si>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</si>
  <si>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</si>
  <si>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</si>
  <si>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</si>
  <si>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</si>
  <si>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</si>
  <si>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</si>
  <si>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</si>
  <si>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</si>
  <si>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</si>
  <si>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</si>
  <si>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</si>
  <si>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</si>
  <si>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</si>
  <si>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</si>
  <si>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</si>
  <si>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</si>
  <si>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</si>
  <si>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</si>
  <si>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</si>
  <si>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</si>
  <si>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</si>
  <si>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</si>
  <si>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</si>
  <si>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</si>
  <si>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</si>
  <si>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</si>
  <si>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</si>
  <si>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</si>
  <si>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</si>
  <si>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</si>
  <si>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</si>
  <si>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</si>
  <si>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</si>
  <si>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</si>
  <si>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</si>
  <si>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</si>
  <si>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</si>
  <si>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</si>
  <si>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</si>
  <si>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</si>
  <si>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</si>
  <si>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</si>
  <si>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</si>
  <si>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</si>
  <si>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</si>
  <si>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</si>
  <si>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</si>
  <si>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</si>
  <si>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</si>
  <si>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</si>
  <si>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</si>
  <si>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</si>
  <si>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</si>
  <si>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</si>
  <si>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</si>
  <si>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</si>
  <si>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</si>
  <si>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</si>
  <si>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</si>
  <si>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</si>
  <si>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</si>
  <si>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</si>
  <si>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</si>
  <si>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</si>
  <si>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</si>
  <si>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</si>
  <si>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</si>
  <si>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</si>
  <si>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</si>
  <si>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</si>
  <si>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</si>
  <si>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</si>
  <si>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</si>
  <si>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</si>
  <si>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</si>
  <si>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</si>
  <si>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</si>
  <si>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</si>
  <si>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</si>
  <si>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</si>
  <si>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</si>
  <si>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</si>
  <si>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</si>
  <si>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</si>
  <si>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</si>
  <si>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</si>
  <si>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</si>
  <si>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</si>
  <si>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</si>
  <si>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</si>
  <si>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</si>
  <si>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</si>
  <si>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</si>
  <si>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</si>
  <si>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</si>
  <si>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</si>
  <si>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</si>
  <si>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</si>
  <si>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</si>
  <si>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</si>
  <si>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</si>
  <si>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</si>
  <si>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</si>
  <si>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</si>
  <si>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</si>
  <si>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</si>
  <si>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</si>
  <si>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</si>
  <si>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</si>
  <si>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</si>
  <si>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</si>
  <si>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</si>
  <si>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</si>
  <si>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</si>
  <si>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</si>
  <si>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</si>
  <si>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</si>
  <si>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</si>
  <si>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</si>
  <si>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</si>
  <si>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</si>
  <si>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</si>
  <si>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</si>
  <si>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</si>
  <si>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</si>
  <si>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</si>
  <si>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</si>
  <si>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</si>
  <si>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</si>
  <si>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</si>
  <si>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</si>
  <si>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</si>
  <si>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</si>
  <si>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</si>
  <si>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</si>
  <si>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</si>
  <si>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</si>
  <si>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</si>
  <si>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</si>
  <si>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</si>
  <si>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</si>
  <si>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</si>
  <si>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</si>
  <si>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</si>
  <si>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</si>
  <si>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</si>
  <si>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</si>
  <si>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</si>
  <si>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</si>
  <si>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</si>
  <si>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</si>
  <si>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</si>
  <si>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</si>
  <si>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</si>
  <si>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</si>
  <si>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</si>
  <si>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</si>
  <si>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</si>
  <si>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</si>
  <si>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</si>
  <si>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</si>
  <si>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</si>
  <si>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</si>
  <si>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</si>
  <si>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</si>
  <si>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</si>
  <si>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</si>
  <si>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</si>
  <si>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</si>
  <si>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</si>
  <si>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</si>
  <si>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</si>
  <si>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</si>
  <si>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</si>
  <si>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</si>
  <si>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</si>
  <si>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</si>
  <si>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</si>
  <si>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</si>
  <si>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</si>
  <si>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</si>
  <si>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</si>
  <si>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</si>
  <si>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</si>
  <si>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</si>
  <si>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</si>
  <si>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</si>
  <si>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</si>
  <si>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</si>
  <si>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</si>
  <si>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</si>
  <si>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</si>
  <si>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</si>
  <si>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</si>
  <si>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</si>
  <si>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</si>
  <si>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</si>
  <si>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</si>
  <si>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</si>
  <si>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</si>
  <si>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</si>
  <si>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</si>
  <si>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</si>
  <si>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</si>
  <si>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</si>
  <si>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</si>
  <si>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</si>
  <si>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</si>
  <si>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</si>
  <si>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</si>
  <si>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</si>
  <si>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</si>
  <si>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</si>
  <si>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</si>
  <si>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</si>
  <si>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</si>
  <si>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</si>
  <si>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</si>
  <si>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</si>
  <si>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</si>
  <si>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</si>
  <si>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</si>
  <si>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</si>
  <si>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</si>
  <si>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</si>
  <si>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</si>
  <si>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</si>
  <si>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</si>
  <si>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</si>
  <si>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</si>
  <si>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</si>
  <si>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</si>
  <si>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</si>
  <si>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</si>
  <si>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</si>
  <si>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</si>
  <si>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</si>
  <si>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</si>
  <si>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</si>
  <si>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</si>
  <si>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</si>
  <si>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</si>
  <si>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</si>
  <si>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</si>
  <si>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</si>
  <si>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</si>
  <si>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</si>
  <si>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</si>
  <si>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</si>
  <si>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</si>
  <si>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</si>
  <si>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</si>
  <si>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</si>
  <si>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</si>
  <si>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</si>
  <si>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</si>
  <si>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</si>
  <si>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</si>
  <si>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</si>
  <si>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</si>
  <si>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</si>
  <si>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</si>
  <si>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</si>
  <si>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</si>
  <si>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</si>
  <si>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</si>
  <si>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</si>
  <si>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</si>
  <si>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</si>
  <si>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</si>
  <si>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</si>
  <si>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</si>
  <si>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</si>
  <si>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</si>
  <si>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</si>
  <si>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</si>
  <si>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</si>
  <si>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</si>
  <si>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</si>
  <si>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</si>
  <si>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</si>
  <si>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</si>
  <si>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</si>
  <si>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</si>
  <si>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</si>
  <si>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</si>
  <si>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</si>
  <si>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</si>
  <si>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</si>
  <si>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</si>
  <si>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</si>
  <si>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</si>
  <si>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</si>
  <si>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</si>
  <si>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</si>
  <si>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</si>
  <si>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</si>
  <si>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</si>
  <si>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</si>
  <si>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</si>
  <si>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</si>
  <si>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</si>
  <si>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</si>
  <si>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</si>
  <si>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</si>
  <si>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</si>
  <si>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</si>
  <si>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</si>
  <si>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</si>
  <si>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</si>
  <si>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</si>
  <si>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</si>
  <si>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</si>
  <si>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</si>
  <si>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</si>
  <si>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</si>
  <si>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</si>
  <si>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</si>
  <si>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</si>
  <si>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</si>
  <si>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</si>
  <si>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</si>
  <si>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</si>
  <si>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</si>
  <si>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</si>
  <si>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</si>
  <si>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</si>
  <si>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</si>
  <si>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</si>
  <si>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</si>
  <si>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</si>
  <si>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</si>
  <si>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</si>
  <si>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</si>
  <si>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</si>
  <si>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</si>
  <si>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</si>
  <si>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</si>
  <si>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</si>
  <si>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</si>
  <si>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</si>
  <si>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</si>
  <si>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</si>
  <si>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</si>
  <si>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</si>
  <si>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</si>
  <si>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</si>
  <si>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</si>
  <si>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</si>
  <si>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</si>
  <si>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</si>
  <si>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</si>
  <si>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</si>
  <si>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</si>
  <si>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</si>
  <si>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</si>
  <si>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</si>
  <si>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</si>
  <si>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</si>
  <si>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</si>
  <si>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</si>
  <si>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</si>
  <si>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</si>
  <si>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</si>
  <si>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</si>
  <si>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</si>
  <si>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</si>
  <si>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</si>
  <si>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</si>
  <si>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</si>
  <si>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</si>
  <si>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</si>
  <si>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</si>
  <si>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</si>
  <si>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</si>
  <si>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</si>
  <si>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</si>
  <si>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</si>
  <si>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</si>
  <si>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</si>
  <si>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</si>
  <si>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</si>
  <si>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</si>
  <si>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</si>
  <si>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</si>
  <si>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</si>
  <si>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</si>
  <si>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</si>
  <si>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</si>
  <si>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</si>
  <si>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</si>
  <si>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</si>
  <si>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</si>
  <si>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</si>
  <si>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</si>
  <si>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</si>
  <si>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</si>
  <si>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</si>
  <si>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</si>
  <si>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</si>
  <si>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</si>
  <si>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</si>
  <si>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</si>
  <si>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</si>
  <si>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</si>
  <si>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</si>
  <si>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</si>
  <si>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</si>
  <si>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</si>
  <si>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</si>
  <si>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</si>
  <si>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</si>
  <si>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</si>
  <si>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</si>
  <si>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</si>
  <si>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</si>
  <si>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</si>
  <si>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</si>
  <si>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</si>
  <si>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</si>
  <si>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</si>
  <si>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</si>
  <si>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</si>
  <si>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</si>
  <si>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</si>
  <si>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</si>
  <si>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</si>
  <si>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</si>
  <si>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</si>
  <si>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</si>
  <si>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</si>
  <si>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</si>
  <si>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</si>
  <si>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</si>
  <si>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</si>
  <si>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</si>
  <si>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</si>
  <si>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</si>
  <si>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</si>
  <si>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</si>
  <si>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</si>
  <si>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</si>
  <si>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</si>
  <si>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</si>
  <si>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</si>
  <si>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</si>
  <si>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</si>
  <si>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</si>
  <si>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</si>
  <si>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</si>
  <si>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</si>
  <si>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</si>
  <si>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</si>
  <si>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</si>
  <si>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</si>
  <si>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</si>
  <si>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</si>
  <si>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</si>
  <si>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</si>
  <si>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</si>
  <si>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</si>
  <si>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</si>
  <si>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</si>
  <si>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</si>
  <si>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</si>
  <si>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</si>
  <si>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</si>
  <si>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</si>
  <si>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</si>
  <si>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</si>
  <si>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</si>
  <si>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</si>
  <si>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</si>
  <si>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</si>
  <si>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</si>
  <si>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</si>
  <si>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</si>
  <si>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</si>
  <si>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</si>
  <si>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</si>
  <si>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</si>
  <si>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</si>
  <si>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</si>
  <si>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</si>
  <si>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</si>
  <si>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</si>
  <si>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</si>
  <si>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</si>
  <si>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</si>
  <si>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</si>
  <si>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</si>
  <si>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</si>
  <si>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</si>
  <si>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</si>
  <si>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</si>
  <si>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</si>
  <si>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</si>
  <si>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</si>
  <si>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</si>
  <si>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</si>
  <si>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</si>
  <si>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</si>
  <si>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</si>
  <si>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</si>
  <si>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</si>
  <si>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</si>
  <si>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</si>
  <si>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</si>
  <si>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</si>
  <si>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</si>
  <si>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</si>
  <si>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</si>
  <si>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</si>
  <si>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</si>
  <si>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</si>
  <si>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</si>
  <si>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</si>
  <si>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</si>
  <si>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</si>
  <si>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</si>
  <si>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</si>
  <si>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</si>
  <si>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</si>
  <si>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</si>
  <si>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</si>
  <si>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</si>
  <si>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</si>
  <si>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</si>
  <si>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</si>
  <si>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</si>
  <si>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</si>
  <si>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</si>
  <si>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</si>
  <si>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</si>
  <si>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</si>
  <si>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</si>
  <si>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</si>
  <si>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</si>
  <si>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</si>
  <si>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</si>
  <si>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</si>
  <si>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</si>
  <si>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</si>
  <si>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</si>
  <si>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</si>
  <si>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</si>
  <si>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</si>
  <si>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</si>
  <si>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</si>
  <si>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</si>
  <si>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</si>
  <si>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</si>
  <si>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</si>
  <si>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</si>
  <si>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</si>
  <si>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</si>
  <si>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</si>
  <si>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</si>
  <si>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</si>
  <si>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</si>
  <si>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</si>
  <si>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</si>
  <si>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</si>
  <si>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</si>
  <si>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</si>
  <si>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</si>
  <si>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</si>
  <si>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</si>
  <si>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</si>
  <si>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</si>
  <si>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</si>
  <si>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</si>
  <si>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</si>
  <si>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</si>
  <si>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</si>
  <si>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</si>
  <si>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</si>
  <si>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</si>
  <si>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</si>
  <si>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</si>
  <si>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</si>
  <si>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</si>
  <si>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</si>
  <si>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</si>
  <si>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</si>
  <si>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</si>
  <si>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</si>
  <si>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</si>
  <si>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</si>
  <si>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</si>
  <si>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</si>
  <si>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</si>
  <si>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</si>
  <si>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</si>
  <si>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</si>
  <si>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</si>
  <si>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</si>
  <si>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</si>
  <si>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</si>
  <si>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</si>
  <si>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</si>
  <si>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</si>
  <si>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</si>
  <si>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</si>
  <si>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</si>
  <si>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</si>
  <si>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</si>
  <si>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</si>
  <si>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</si>
  <si>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</si>
  <si>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</si>
  <si>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</si>
  <si>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</si>
  <si>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</si>
  <si>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</si>
  <si>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</si>
  <si>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</si>
  <si>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</si>
  <si>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</si>
  <si>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</si>
  <si>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</si>
  <si>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</si>
  <si>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</si>
  <si>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</si>
  <si>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</si>
  <si>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</si>
  <si>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</si>
  <si>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</si>
  <si>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</si>
  <si>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</si>
  <si>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</si>
  <si>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</si>
  <si>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</si>
  <si>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</si>
  <si>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</si>
  <si>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</si>
  <si>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</si>
  <si>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</si>
  <si>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</si>
  <si>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</si>
  <si>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</si>
  <si>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</si>
  <si>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</si>
  <si>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</si>
  <si>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</si>
  <si>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</si>
  <si>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</si>
  <si>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</si>
  <si>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</si>
  <si>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</si>
  <si>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</si>
  <si>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</si>
  <si>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</si>
  <si>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</si>
  <si>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</si>
  <si>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</si>
  <si>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</si>
  <si>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</si>
  <si>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</si>
  <si>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</si>
  <si>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</si>
  <si>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</si>
  <si>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</si>
  <si>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</si>
  <si>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</si>
  <si>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</si>
  <si>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</si>
  <si>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</si>
  <si>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</si>
  <si>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</si>
  <si>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</si>
  <si>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</si>
  <si>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</si>
  <si>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</si>
  <si>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</si>
  <si>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</si>
  <si>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</si>
  <si>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</si>
  <si>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</si>
  <si>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</si>
  <si>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</si>
  <si>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</si>
  <si>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</si>
  <si>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</si>
  <si>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</si>
  <si>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</si>
  <si>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</si>
  <si>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</si>
  <si>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</si>
  <si>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</si>
  <si>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</si>
  <si>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</si>
  <si>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</si>
  <si>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</si>
  <si>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</si>
  <si>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</si>
  <si>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</si>
  <si>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</si>
  <si>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</si>
  <si>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</si>
  <si>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</si>
  <si>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</si>
  <si>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</si>
  <si>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</si>
  <si>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</si>
  <si>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</si>
  <si>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</si>
  <si>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</si>
  <si>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</si>
  <si>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</si>
  <si>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</si>
  <si>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</si>
  <si>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</si>
  <si>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</si>
  <si>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</si>
  <si>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</si>
  <si>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</si>
  <si>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</si>
  <si>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</si>
  <si>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</si>
  <si>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</si>
  <si>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</si>
  <si>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</si>
  <si>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</si>
  <si>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</si>
  <si>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</si>
  <si>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</si>
  <si>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</si>
  <si>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</si>
  <si>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</si>
  <si>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</si>
  <si>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</si>
  <si>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</si>
  <si>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</si>
  <si>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</si>
  <si>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</si>
  <si>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</si>
  <si>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</si>
  <si>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</si>
  <si>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</si>
  <si>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</si>
  <si>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</si>
  <si>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</si>
  <si>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</si>
  <si>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</si>
  <si>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</si>
  <si>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</si>
  <si>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</si>
  <si>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</si>
  <si>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</si>
  <si>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</si>
  <si>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</si>
  <si>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</si>
  <si>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</si>
  <si>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</si>
  <si>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</si>
  <si>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</si>
  <si>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</si>
  <si>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</si>
  <si>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</si>
  <si>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</si>
  <si>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</si>
  <si>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</si>
  <si>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</si>
  <si>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</si>
  <si>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</si>
  <si>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</si>
  <si>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</si>
  <si>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</si>
  <si>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</si>
  <si>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</si>
  <si>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</si>
  <si>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</si>
  <si>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</si>
  <si>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</si>
  <si>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</si>
  <si>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</si>
  <si>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</si>
  <si>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</si>
  <si>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</si>
  <si>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</si>
  <si>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</si>
  <si>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</si>
  <si>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</si>
  <si>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</si>
  <si>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</si>
  <si>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</si>
  <si>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</si>
  <si>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</si>
  <si>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</si>
  <si>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</si>
  <si>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</si>
  <si>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</si>
  <si>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</si>
  <si>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</si>
  <si>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</si>
  <si>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</si>
  <si>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</si>
  <si>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</si>
  <si>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</si>
  <si>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</si>
  <si>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</si>
  <si>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</si>
  <si>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</si>
  <si>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</si>
  <si>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</si>
  <si>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</si>
  <si>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</si>
  <si>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</si>
  <si>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</si>
  <si>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</si>
  <si>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</si>
  <si>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</si>
  <si>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</si>
  <si>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</si>
  <si>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</si>
  <si>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</si>
  <si>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</si>
  <si>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</si>
  <si>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</si>
  <si>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</si>
  <si>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</si>
  <si>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</si>
  <si>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</si>
  <si>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</si>
  <si>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</si>
  <si>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</si>
  <si>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</si>
  <si>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</si>
  <si>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</si>
  <si>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</si>
  <si>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</si>
  <si>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</si>
  <si>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</si>
  <si>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</si>
  <si>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</si>
  <si>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</si>
  <si>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</si>
  <si>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</si>
  <si>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</si>
  <si>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</si>
  <si>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</si>
  <si>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</si>
  <si>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</si>
  <si>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</si>
  <si>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</si>
  <si>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</si>
  <si>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</si>
  <si>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</si>
  <si>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</si>
  <si>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</si>
  <si>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</si>
  <si>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</si>
  <si>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</si>
  <si>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</si>
  <si>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</si>
  <si>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</si>
  <si>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</si>
  <si>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</si>
  <si>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</si>
  <si>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</si>
  <si>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</si>
  <si>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</si>
  <si>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</si>
  <si>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</si>
  <si>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</si>
  <si>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</si>
  <si>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</si>
  <si>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</si>
  <si>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</si>
  <si>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</si>
  <si>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</si>
  <si>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</si>
  <si>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</si>
  <si>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</si>
  <si>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</si>
  <si>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</si>
  <si>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</si>
  <si>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</si>
  <si>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</si>
  <si>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</si>
  <si>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</si>
  <si>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</si>
  <si>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</si>
  <si>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</si>
  <si>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</si>
  <si>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</si>
  <si>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</si>
  <si>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</si>
  <si>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</si>
  <si>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</si>
  <si>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</si>
  <si>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</si>
  <si>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</si>
  <si>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</si>
  <si>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</si>
  <si>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</si>
  <si>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</si>
  <si>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</si>
  <si>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</si>
  <si>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</si>
  <si>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</si>
  <si>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</si>
  <si>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</si>
  <si>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</si>
  <si>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</si>
  <si>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</si>
  <si>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</si>
  <si>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</si>
  <si>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</si>
  <si>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</si>
  <si>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</si>
  <si>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</si>
  <si>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</si>
  <si>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</si>
  <si>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</si>
  <si>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</si>
  <si>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</si>
  <si>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</si>
  <si>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</si>
  <si>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</si>
  <si>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</si>
  <si>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</si>
  <si>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</si>
  <si>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</si>
  <si>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</si>
  <si>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</si>
  <si>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</si>
  <si>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</si>
  <si>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</si>
  <si>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</si>
  <si>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</si>
  <si>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</si>
  <si>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</si>
  <si>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</si>
  <si>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</si>
  <si>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</si>
  <si>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</si>
  <si>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</si>
  <si>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</si>
  <si>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</si>
  <si>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</si>
  <si>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</si>
  <si>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</si>
  <si>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</si>
  <si>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</si>
  <si>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</si>
  <si>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</si>
  <si>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</si>
  <si>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</si>
  <si>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</si>
  <si>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</si>
  <si>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</si>
  <si>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</si>
  <si>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</si>
  <si>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</si>
  <si>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</si>
  <si>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</si>
  <si>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</si>
  <si>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</si>
  <si>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</si>
  <si>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</si>
  <si>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</si>
  <si>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</si>
  <si>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</si>
  <si>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</si>
  <si>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</si>
  <si>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</si>
  <si>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</si>
  <si>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</si>
  <si>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</si>
  <si>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</si>
  <si>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</si>
  <si>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</si>
  <si>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</si>
  <si>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</si>
  <si>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</si>
  <si>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</si>
  <si>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</si>
  <si>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</si>
  <si>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</si>
  <si>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</si>
  <si>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</si>
  <si>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</si>
  <si>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</si>
  <si>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</si>
  <si>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</si>
  <si>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</si>
  <si>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</si>
  <si>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</si>
  <si>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</si>
  <si>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</si>
  <si>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</si>
  <si>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</si>
  <si>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</si>
  <si>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</si>
  <si>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</si>
  <si>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</si>
  <si>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</si>
  <si>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</si>
  <si>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</si>
  <si>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</si>
  <si>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</si>
  <si>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</si>
  <si>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</si>
  <si>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</si>
  <si>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</si>
  <si>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</si>
  <si>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</si>
  <si>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</si>
  <si>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</si>
  <si>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</si>
  <si>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</si>
  <si>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</si>
  <si>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</si>
  <si>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</si>
  <si>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</si>
  <si>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</si>
  <si>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</si>
  <si>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</si>
  <si>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</si>
  <si>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</si>
  <si>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</si>
  <si>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</si>
  <si>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</si>
  <si>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</si>
  <si>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</si>
  <si>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</si>
  <si>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</si>
  <si>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</si>
  <si>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</si>
  <si>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</si>
  <si>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</si>
  <si>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</si>
  <si>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</si>
  <si>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</si>
  <si>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</si>
  <si>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</si>
  <si>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</si>
  <si>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</si>
  <si>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</si>
  <si>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</si>
  <si>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</si>
  <si>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</si>
  <si>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</si>
  <si>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</si>
  <si>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</si>
  <si>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</si>
  <si>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</si>
  <si>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</si>
  <si>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</si>
  <si>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</si>
  <si>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</si>
  <si>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</si>
  <si>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</si>
  <si>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</si>
  <si>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</si>
  <si>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</si>
  <si>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</si>
  <si>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</si>
  <si>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</si>
  <si>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</si>
  <si>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</si>
  <si>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</si>
  <si>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</si>
  <si>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</si>
  <si>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</si>
  <si>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</si>
  <si>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</si>
  <si>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</si>
  <si>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</si>
  <si>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</si>
  <si>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</si>
  <si>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</si>
  <si>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</si>
  <si>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</si>
  <si>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</si>
  <si>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</si>
  <si>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</si>
  <si>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</si>
  <si>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</si>
  <si>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</si>
  <si>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</si>
  <si>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</si>
  <si>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</si>
  <si>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</si>
  <si>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</si>
  <si>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</si>
  <si>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</si>
  <si>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</si>
  <si>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</si>
  <si>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</si>
  <si>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</si>
  <si>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</si>
  <si>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</si>
  <si>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</si>
  <si>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</si>
  <si>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</si>
  <si>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</si>
  <si>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</si>
  <si>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</si>
  <si>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</si>
  <si>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</si>
  <si>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</si>
  <si>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</si>
  <si>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</si>
  <si>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</si>
  <si>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</si>
  <si>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</si>
  <si>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</si>
  <si>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</si>
  <si>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</si>
  <si>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</si>
  <si>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</si>
  <si>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</si>
  <si>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</si>
  <si>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</si>
  <si>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</si>
  <si>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</si>
  <si>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</si>
  <si>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</si>
  <si>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</si>
  <si>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</si>
  <si>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</si>
  <si>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</si>
  <si>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</si>
  <si>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</si>
  <si>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</si>
  <si>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</si>
  <si>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</si>
  <si>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</si>
  <si>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</si>
  <si>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</si>
  <si>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</si>
  <si>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</si>
  <si>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</si>
  <si>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</si>
  <si>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</si>
  <si>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</si>
  <si>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</si>
  <si>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</si>
  <si>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</si>
  <si>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</si>
  <si>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</si>
  <si>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</si>
  <si>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</si>
  <si>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</si>
  <si>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</si>
  <si>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</si>
  <si>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</si>
  <si>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</si>
  <si>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</si>
  <si>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</si>
  <si>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</si>
  <si>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</si>
  <si>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</si>
  <si>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</si>
  <si>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</si>
  <si>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</si>
  <si>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</si>
  <si>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</si>
  <si>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</si>
  <si>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</si>
  <si>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</si>
  <si>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</si>
  <si>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</si>
  <si>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</si>
  <si>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</si>
  <si>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</si>
  <si>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</si>
  <si>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</si>
  <si>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</si>
  <si>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</si>
  <si>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</si>
  <si>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</si>
  <si>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</si>
  <si>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</si>
  <si>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</si>
  <si>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</si>
  <si>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</si>
  <si>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</si>
  <si>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</si>
  <si>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</si>
  <si>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</si>
  <si>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</si>
  <si>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</si>
  <si>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</si>
  <si>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</si>
  <si>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</si>
  <si>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</si>
  <si>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</si>
  <si>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</si>
  <si>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</si>
  <si>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</si>
  <si>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</si>
  <si>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</si>
  <si>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</si>
  <si>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</si>
  <si>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</si>
  <si>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</si>
  <si>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</si>
  <si>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</si>
  <si>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</si>
  <si>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</si>
  <si>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</si>
  <si>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</si>
  <si>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</si>
  <si>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</si>
  <si>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</si>
  <si>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</si>
  <si>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</si>
  <si>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</si>
  <si>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</si>
  <si>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</si>
  <si>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</si>
  <si>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</si>
  <si>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</si>
  <si>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</si>
  <si>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</si>
  <si>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</si>
  <si>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</si>
  <si>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</si>
  <si>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</si>
  <si>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</si>
  <si>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</si>
  <si>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</si>
  <si>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</si>
  <si>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</si>
  <si>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</si>
  <si>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</si>
  <si>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</si>
  <si>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</si>
  <si>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</si>
  <si>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</si>
  <si>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</si>
  <si>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</si>
  <si>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</si>
  <si>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</si>
  <si>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</si>
  <si>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</si>
  <si>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</si>
  <si>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</si>
  <si>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</si>
  <si>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</si>
  <si>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</si>
  <si>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</si>
  <si>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</si>
  <si>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</si>
  <si>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</si>
  <si>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</si>
  <si>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</si>
  <si>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</si>
  <si>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</si>
  <si>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</si>
  <si>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</si>
  <si>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</si>
  <si>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</si>
  <si>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</si>
  <si>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</si>
  <si>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</si>
  <si>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</si>
  <si>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</si>
  <si>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</si>
  <si>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</si>
  <si>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</si>
  <si>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</si>
  <si>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</si>
  <si>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</si>
  <si>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</si>
  <si>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</si>
  <si>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</si>
  <si>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</si>
  <si>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</si>
  <si>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</si>
  <si>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</si>
  <si>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</si>
  <si>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</si>
  <si>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</si>
  <si>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</si>
  <si>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</si>
  <si>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</si>
  <si>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</si>
  <si>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</si>
  <si>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</si>
  <si>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</si>
  <si>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</si>
  <si>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</si>
  <si>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</si>
  <si>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</si>
  <si>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</si>
  <si>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</si>
  <si>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</si>
  <si>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</si>
  <si>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</si>
  <si>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</si>
  <si>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</si>
  <si>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</si>
  <si>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</si>
  <si>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</si>
  <si>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</si>
  <si>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</si>
  <si>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</si>
  <si>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</si>
  <si>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</si>
  <si>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</si>
  <si>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</si>
  <si>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</si>
  <si>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</si>
  <si>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</si>
  <si>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</si>
  <si>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</si>
  <si>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</si>
  <si>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</si>
  <si>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</si>
  <si>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</si>
  <si>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</si>
  <si>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</si>
  <si>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</si>
  <si>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</si>
  <si>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</si>
  <si>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</si>
  <si>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</si>
  <si>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</si>
  <si>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</si>
  <si>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</si>
  <si>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</si>
  <si>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</si>
  <si>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</si>
  <si>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</si>
  <si>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</si>
  <si>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</si>
  <si>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</si>
  <si>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</si>
  <si>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</si>
  <si>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</si>
  <si>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</si>
  <si>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</si>
  <si>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</si>
  <si>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</si>
  <si>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</si>
  <si>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</si>
  <si>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</si>
  <si>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</si>
  <si>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</si>
  <si>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</si>
  <si>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</si>
  <si>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</si>
  <si>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</si>
  <si>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</si>
  <si>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</si>
  <si>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</si>
  <si>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</si>
  <si>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</si>
  <si>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</si>
  <si>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</si>
  <si>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</si>
  <si>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</si>
  <si>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</si>
  <si>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</si>
  <si>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</si>
  <si>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</si>
  <si>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</si>
  <si>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</si>
  <si>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</si>
  <si>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</si>
  <si>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</si>
  <si>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</si>
  <si>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</si>
  <si>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</si>
  <si>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</si>
  <si>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</si>
  <si>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</si>
  <si>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</si>
  <si>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</si>
  <si>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</si>
  <si>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</si>
  <si>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</si>
  <si>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</si>
  <si>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</si>
  <si>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</si>
  <si>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</si>
  <si>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</si>
  <si>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</si>
  <si>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</si>
  <si>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</si>
  <si>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</si>
  <si>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</si>
  <si>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</si>
  <si>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</si>
  <si>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</si>
  <si>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</si>
  <si>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</si>
  <si>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</si>
  <si>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</si>
  <si>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</si>
  <si>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</si>
  <si>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</si>
  <si>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</si>
  <si>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</si>
  <si>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</si>
  <si>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</si>
  <si>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</si>
  <si>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</si>
  <si>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</si>
  <si>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</si>
  <si>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</si>
  <si>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</si>
  <si>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</si>
  <si>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</si>
  <si>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</si>
  <si>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</si>
  <si>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</si>
  <si>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</si>
  <si>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</si>
  <si>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</si>
  <si>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</si>
  <si>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</si>
  <si>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</si>
  <si>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</si>
  <si>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</si>
  <si>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</si>
  <si>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</si>
  <si>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</si>
  <si>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</si>
  <si>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</si>
  <si>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</si>
  <si>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</si>
  <si>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</si>
  <si>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</si>
  <si>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</si>
  <si>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</si>
  <si>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</si>
  <si>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</si>
  <si>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</si>
  <si>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</si>
  <si>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</si>
  <si>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</si>
  <si>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</si>
  <si>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</si>
  <si>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</si>
  <si>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</si>
  <si>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</si>
  <si>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</si>
  <si>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</si>
  <si>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</si>
  <si>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</si>
  <si>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</si>
  <si>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</si>
  <si>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</si>
  <si>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</si>
  <si>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</si>
  <si>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</si>
  <si>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</si>
  <si>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</si>
  <si>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</si>
  <si>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</si>
  <si>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</si>
  <si>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</si>
  <si>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</si>
  <si>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</si>
  <si>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</si>
  <si>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</si>
  <si>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</si>
  <si>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</si>
  <si>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</si>
  <si>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</si>
  <si>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</si>
  <si>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</si>
  <si>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</si>
  <si>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</si>
  <si>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</si>
  <si>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</si>
  <si>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</si>
  <si>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</si>
  <si>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</si>
  <si>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</si>
  <si>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</si>
  <si>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</si>
  <si>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</si>
  <si>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</si>
  <si>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</si>
  <si>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</si>
  <si>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</si>
  <si>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</si>
  <si>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</si>
  <si>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</si>
  <si>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</si>
  <si>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</si>
  <si>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</si>
  <si>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</si>
  <si>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</si>
  <si>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</si>
  <si>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</si>
  <si>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</si>
  <si>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</si>
  <si>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</si>
  <si>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</si>
  <si>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</si>
  <si>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</si>
  <si>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</si>
  <si>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</si>
  <si>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</si>
  <si>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</si>
  <si>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</si>
  <si>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</si>
  <si>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</si>
  <si>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</si>
  <si>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</si>
  <si>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</si>
  <si>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</si>
  <si>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</si>
  <si>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</si>
  <si>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</si>
  <si>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</si>
  <si>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</si>
  <si>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</si>
  <si>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</si>
  <si>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</si>
  <si>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</si>
  <si>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</si>
  <si>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</si>
  <si>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</si>
  <si>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</si>
  <si>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</si>
  <si>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</si>
  <si>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</si>
  <si>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</si>
  <si>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</si>
  <si>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</si>
  <si>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</si>
  <si>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</si>
  <si>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</si>
  <si>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</si>
  <si>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</si>
  <si>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</si>
  <si>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</si>
  <si>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</si>
  <si>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</si>
  <si>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</si>
  <si>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</si>
  <si>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</si>
  <si>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</si>
  <si>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</si>
  <si>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</si>
  <si>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</si>
  <si>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</si>
  <si>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</si>
  <si>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</si>
  <si>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</si>
  <si>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</si>
  <si>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</si>
  <si>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</si>
  <si>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</si>
  <si>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</si>
  <si>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</si>
  <si>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</si>
  <si>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</si>
  <si>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</si>
  <si>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</si>
  <si>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</si>
  <si>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</si>
  <si>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</si>
  <si>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</si>
  <si>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</si>
  <si>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</si>
  <si>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</si>
  <si>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</si>
  <si>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</si>
  <si>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</si>
  <si>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</si>
  <si>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</si>
  <si>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</si>
  <si>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</si>
  <si>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</si>
  <si>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</si>
  <si>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</si>
  <si>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</si>
  <si>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</si>
  <si>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</si>
  <si>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</si>
  <si>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</si>
  <si>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</si>
  <si>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</si>
  <si>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</si>
  <si>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</si>
  <si>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</si>
  <si>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</si>
  <si>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</si>
  <si>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</si>
  <si>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</si>
  <si>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</si>
  <si>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</si>
  <si>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</si>
  <si>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</si>
  <si>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</si>
  <si>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</si>
  <si>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</si>
  <si>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</si>
  <si>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</si>
  <si>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</si>
  <si>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</si>
  <si>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</si>
  <si>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</si>
  <si>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</si>
  <si>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</si>
  <si>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</si>
  <si>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</si>
  <si>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</si>
  <si>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</si>
  <si>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</si>
  <si>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</si>
  <si>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</si>
  <si>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</si>
  <si>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</si>
  <si>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</si>
  <si>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</si>
  <si>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</si>
  <si>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</si>
  <si>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</si>
  <si>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</si>
  <si>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</si>
  <si>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</si>
  <si>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</si>
  <si>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</si>
  <si>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</si>
  <si>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</si>
  <si>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</si>
  <si>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</si>
  <si>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</si>
  <si>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</si>
  <si>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</si>
  <si>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</si>
  <si>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</si>
  <si>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</si>
  <si>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</si>
  <si>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</si>
  <si>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</si>
  <si>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</si>
  <si>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</si>
  <si>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</si>
  <si>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</si>
  <si>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</si>
  <si>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</si>
  <si>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</si>
  <si>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</si>
  <si>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</si>
  <si>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</si>
  <si>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</si>
  <si>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</si>
  <si>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</si>
  <si>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</si>
  <si>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</si>
  <si>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</si>
  <si>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</si>
  <si>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</si>
  <si>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</si>
  <si>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</si>
  <si>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</si>
  <si>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</si>
  <si>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</si>
  <si>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</si>
  <si>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</si>
  <si>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</si>
  <si>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</si>
  <si>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</si>
  <si>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</si>
  <si>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</si>
  <si>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</si>
  <si>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</si>
  <si>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</si>
  <si>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</si>
  <si>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</si>
  <si>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</si>
  <si>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</si>
  <si>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</si>
  <si>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</si>
  <si>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</si>
  <si>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</si>
  <si>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</si>
  <si>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</si>
  <si>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</si>
  <si>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</si>
  <si>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</si>
  <si>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</si>
  <si>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</si>
  <si>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</si>
  <si>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</si>
  <si>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</si>
  <si>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</si>
  <si>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</si>
  <si>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</si>
  <si>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</si>
  <si>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</si>
  <si>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</si>
  <si>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</si>
  <si>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</si>
  <si>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</si>
  <si>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</si>
  <si>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</si>
  <si>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</si>
  <si>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</si>
  <si>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</si>
  <si>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</si>
  <si>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</si>
  <si>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</si>
  <si>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</si>
  <si>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</si>
  <si>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</si>
  <si>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</si>
  <si>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</si>
  <si>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</si>
  <si>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</si>
  <si>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</si>
  <si>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</si>
  <si>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</si>
  <si>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</si>
  <si>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</si>
  <si>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</si>
  <si>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</si>
  <si>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</si>
  <si>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</si>
  <si>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</si>
  <si>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</si>
  <si>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</si>
  <si>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</si>
  <si>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</si>
  <si>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</si>
  <si>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</si>
  <si>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</si>
  <si>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</si>
  <si>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</si>
  <si>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</si>
  <si>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</si>
  <si>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</si>
  <si>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</si>
  <si>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</si>
  <si>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</si>
  <si>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</si>
  <si>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</si>
  <si>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</si>
  <si>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</si>
  <si>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</si>
  <si>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</si>
  <si>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</si>
  <si>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</si>
  <si>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</si>
  <si>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</si>
  <si>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</si>
  <si>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</si>
  <si>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</si>
  <si>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</si>
  <si>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</si>
  <si>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</si>
  <si>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</si>
  <si>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</si>
  <si>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</si>
  <si>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</si>
  <si>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</si>
  <si>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</si>
  <si>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</si>
  <si>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</si>
  <si>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</si>
  <si>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</si>
  <si>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</si>
  <si>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</si>
  <si>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</si>
  <si>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</si>
  <si>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</si>
  <si>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</si>
  <si>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</si>
  <si>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</si>
  <si>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</si>
  <si>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</si>
  <si>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</si>
  <si>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</si>
  <si>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</si>
  <si>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</si>
  <si>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</si>
  <si>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</si>
  <si>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</si>
  <si>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</si>
  <si>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</si>
  <si>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</si>
  <si>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</si>
  <si>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</si>
  <si>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</si>
  <si>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</si>
  <si>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</si>
  <si>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</si>
  <si>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</si>
  <si>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</si>
  <si>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</si>
  <si>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</si>
  <si>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</si>
  <si>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</si>
  <si>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</si>
  <si>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</si>
  <si>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</si>
  <si>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</si>
  <si>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</si>
  <si>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</si>
  <si>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</si>
  <si>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</si>
  <si>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</si>
  <si>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</si>
  <si>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</si>
  <si>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</si>
  <si>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</si>
  <si>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</si>
  <si>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</si>
  <si>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</si>
  <si>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</si>
  <si>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</si>
  <si>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</si>
  <si>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</si>
  <si>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</si>
  <si>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</si>
  <si>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</si>
  <si>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</si>
  <si>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</si>
  <si>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</si>
  <si>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</si>
  <si>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</si>
  <si>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</si>
  <si>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</si>
  <si>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</si>
  <si>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</si>
  <si>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</si>
  <si>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</si>
  <si>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</si>
  <si>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</si>
  <si>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</si>
  <si>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</si>
  <si>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</si>
  <si>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</si>
  <si>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</si>
  <si>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</si>
  <si>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</si>
  <si>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</si>
  <si>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</si>
  <si>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</si>
  <si>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</si>
  <si>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</si>
  <si>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</si>
  <si>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</si>
  <si>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</si>
  <si>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</si>
  <si>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</si>
  <si>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</si>
  <si>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</si>
  <si>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</si>
  <si>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</si>
  <si>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</si>
  <si>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</si>
  <si>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</si>
  <si>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</si>
  <si>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</si>
  <si>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</si>
  <si>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</si>
  <si>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</si>
  <si>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</si>
  <si>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</si>
  <si>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</si>
  <si>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</si>
  <si>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</si>
  <si>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</si>
  <si>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</si>
  <si>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</si>
  <si>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</si>
  <si>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</si>
  <si>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</si>
  <si>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</si>
  <si>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</si>
  <si>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</si>
  <si>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</si>
  <si>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</si>
  <si>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</si>
  <si>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</si>
  <si>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</si>
  <si>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</si>
  <si>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</si>
  <si>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</si>
  <si>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</si>
  <si>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</si>
  <si>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</si>
  <si>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</si>
  <si>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</si>
  <si>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</si>
  <si>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</si>
  <si>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</si>
  <si>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</si>
  <si>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</si>
  <si>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</si>
  <si>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</si>
  <si>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</si>
  <si>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</si>
  <si>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</si>
  <si>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</si>
  <si>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</si>
  <si>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</si>
  <si>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</si>
  <si>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</si>
  <si>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</si>
  <si>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</si>
  <si>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</si>
  <si>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</si>
  <si>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</si>
  <si>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</si>
  <si>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</si>
  <si>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</si>
  <si>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</si>
  <si>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</si>
  <si>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</si>
  <si>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</si>
  <si>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</si>
  <si>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</si>
  <si>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</si>
  <si>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</si>
  <si>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</si>
  <si>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</si>
  <si>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</si>
  <si>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</si>
  <si>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</si>
  <si>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</si>
  <si>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</si>
  <si>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</si>
  <si>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</si>
  <si>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</si>
  <si>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</si>
  <si>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</si>
  <si>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</si>
  <si>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</si>
  <si>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</si>
  <si>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</si>
  <si>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</si>
  <si>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</si>
  <si>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</si>
  <si>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</si>
  <si>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</si>
  <si>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</si>
  <si>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</si>
  <si>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</si>
  <si>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</si>
  <si>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</si>
  <si>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</si>
  <si>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</si>
  <si>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</si>
  <si>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</si>
  <si>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</si>
  <si>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</si>
  <si>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</si>
  <si>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</si>
  <si>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</si>
  <si>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</si>
  <si>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</si>
  <si>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</si>
  <si>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</si>
  <si>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</si>
  <si>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</si>
  <si>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</si>
  <si>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</si>
  <si>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</si>
  <si>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</si>
  <si>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</si>
  <si>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</si>
  <si>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</si>
  <si>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</si>
  <si>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</si>
  <si>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</si>
  <si>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</si>
  <si>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</si>
  <si>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</si>
  <si>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</si>
  <si>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</si>
  <si>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</si>
  <si>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</si>
  <si>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</si>
  <si>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</si>
  <si>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</si>
  <si>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</si>
  <si>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</si>
  <si>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</si>
  <si>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</si>
  <si>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</si>
  <si>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</si>
  <si>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</si>
  <si>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</si>
  <si>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</si>
  <si>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</si>
  <si>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</si>
  <si>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</si>
  <si>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</si>
  <si>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</si>
  <si>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</si>
  <si>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</si>
  <si>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</si>
  <si>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</si>
  <si>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</si>
  <si>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</si>
  <si>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</si>
  <si>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</si>
  <si>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</si>
  <si>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</si>
  <si>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</si>
  <si>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</si>
  <si>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</si>
  <si>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</si>
  <si>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</si>
  <si>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</si>
  <si>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</si>
  <si>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</si>
  <si>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</si>
  <si>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</si>
  <si>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</si>
  <si>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</si>
  <si>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</si>
  <si>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</si>
  <si>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</si>
  <si>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</si>
  <si>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</si>
  <si>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</si>
  <si>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</si>
  <si>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</si>
  <si>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</si>
  <si>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</si>
  <si>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</si>
  <si>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</si>
  <si>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</si>
  <si>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</si>
  <si>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</si>
  <si>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</si>
  <si>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</si>
  <si>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</si>
  <si>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</si>
  <si>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</si>
  <si>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</si>
  <si>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</si>
  <si>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</si>
  <si>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</si>
  <si>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</si>
  <si>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</si>
  <si>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</si>
  <si>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</si>
  <si>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</si>
  <si>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</si>
  <si>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</si>
  <si>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</si>
  <si>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</si>
  <si>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</si>
  <si>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</si>
  <si>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</si>
  <si>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</si>
  <si>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</si>
  <si>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</si>
  <si>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</si>
  <si>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</si>
  <si>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</si>
  <si>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</si>
  <si>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</si>
  <si>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</si>
  <si>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</si>
  <si>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</si>
  <si>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</si>
  <si>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</si>
  <si>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</si>
  <si>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</si>
  <si>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</si>
  <si>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</si>
  <si>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</si>
  <si>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</si>
  <si>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</si>
  <si>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</si>
  <si>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</si>
  <si>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</si>
  <si>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</si>
  <si>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</si>
  <si>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</si>
  <si>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</si>
  <si>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</si>
  <si>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</si>
  <si>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</si>
  <si>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</si>
  <si>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</si>
  <si>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</si>
  <si>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</si>
  <si>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</si>
  <si>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</si>
  <si>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</si>
  <si>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</si>
  <si>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</si>
  <si>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</si>
  <si>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</si>
  <si>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</si>
  <si>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</si>
  <si>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</si>
  <si>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</si>
  <si>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</si>
  <si>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</si>
  <si>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</si>
  <si>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</si>
  <si>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</si>
  <si>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</si>
  <si>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</si>
  <si>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</si>
  <si>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</si>
  <si>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</si>
  <si>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</si>
  <si>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</si>
  <si>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</si>
  <si>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</si>
  <si>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</si>
  <si>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</si>
  <si>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</si>
  <si>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</si>
  <si>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</si>
  <si>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</si>
  <si>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</si>
  <si>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</si>
  <si>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</si>
  <si>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</si>
  <si>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</si>
  <si>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</si>
  <si>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</si>
  <si>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</si>
  <si>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</si>
  <si>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</si>
  <si>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</si>
  <si>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</si>
  <si>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</si>
  <si>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</si>
  <si>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</si>
  <si>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</si>
  <si>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</si>
  <si>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</si>
  <si>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</si>
  <si>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</si>
  <si>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</si>
  <si>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</si>
  <si>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</si>
  <si>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</si>
  <si>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</si>
  <si>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</si>
  <si>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</si>
  <si>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</si>
  <si>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</si>
  <si>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</si>
  <si>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</si>
  <si>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</si>
  <si>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</si>
  <si>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</si>
  <si>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</si>
  <si>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</si>
  <si>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</si>
  <si>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</si>
  <si>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</si>
  <si>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</si>
  <si>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</si>
  <si>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</si>
  <si>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</si>
  <si>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</si>
  <si>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</si>
  <si>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</si>
  <si>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</si>
  <si>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</si>
  <si>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</si>
  <si>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</si>
  <si>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</si>
  <si>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</si>
  <si>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</si>
  <si>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</si>
  <si>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</si>
  <si>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</si>
  <si>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</si>
  <si>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</si>
  <si>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</si>
  <si>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</si>
  <si>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</si>
  <si>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</si>
  <si>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</si>
  <si>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</si>
  <si>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</si>
  <si>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</si>
  <si>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</si>
  <si>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</si>
  <si>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</si>
  <si>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</si>
  <si>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</si>
  <si>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</si>
  <si>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</si>
  <si>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</si>
  <si>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</si>
  <si>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</si>
  <si>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</si>
  <si>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</si>
  <si>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</si>
  <si>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</si>
  <si>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</si>
  <si>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</si>
  <si>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</si>
  <si>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</si>
  <si>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</si>
  <si>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</si>
  <si>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</si>
  <si>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</si>
  <si>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</si>
  <si>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</si>
  <si>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</si>
  <si>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</si>
  <si>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</si>
  <si>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</si>
  <si>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</si>
  <si>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</si>
  <si>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</si>
  <si>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</si>
  <si>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</si>
  <si>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</si>
  <si>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</si>
  <si>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</si>
  <si>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</si>
  <si>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</si>
  <si>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</si>
  <si>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</si>
  <si>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</si>
  <si>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</si>
  <si>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</si>
  <si>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</si>
  <si>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</si>
  <si>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</si>
  <si>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</si>
  <si>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</si>
  <si>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</si>
  <si>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</si>
  <si>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</si>
  <si>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</si>
  <si>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</si>
  <si>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</si>
  <si>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</si>
  <si>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</si>
  <si>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</si>
  <si>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</si>
  <si>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</si>
  <si>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</si>
  <si>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</si>
  <si>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</si>
  <si>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</si>
  <si>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</si>
  <si>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</si>
  <si>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</si>
  <si>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</si>
  <si>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</si>
  <si>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</si>
  <si>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</si>
  <si>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</si>
  <si>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</si>
  <si>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</si>
  <si>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</si>
  <si>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</si>
  <si>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</si>
  <si>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</si>
  <si>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</si>
  <si>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</si>
  <si>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</si>
  <si>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</si>
  <si>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</si>
  <si>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</si>
  <si>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</si>
  <si>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</si>
  <si>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</si>
  <si>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</si>
  <si>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</si>
  <si>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</si>
  <si>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</si>
  <si>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</si>
  <si>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</si>
  <si>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</si>
  <si>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</si>
  <si>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</si>
  <si>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</si>
  <si>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</si>
  <si>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</si>
  <si>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</si>
  <si>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</si>
  <si>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</si>
  <si>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</si>
  <si>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</si>
  <si>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</si>
  <si>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</si>
  <si>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</si>
  <si>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</si>
  <si>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</si>
  <si>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</si>
  <si>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</si>
  <si>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</si>
  <si>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</si>
  <si>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</si>
  <si>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</si>
  <si>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</si>
  <si>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</si>
  <si>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</si>
  <si>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</si>
  <si>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</si>
  <si>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</si>
  <si>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</si>
  <si>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</si>
  <si>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</si>
  <si>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</si>
  <si>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</si>
  <si>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</si>
  <si>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</si>
  <si>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</si>
  <si>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</si>
  <si>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</si>
  <si>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</si>
  <si>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</si>
  <si>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</si>
  <si>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</si>
  <si>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</si>
  <si>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</si>
  <si>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</si>
  <si>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</si>
  <si>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</si>
  <si>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</si>
  <si>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</si>
  <si>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</si>
  <si>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</si>
  <si>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</si>
  <si>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</si>
  <si>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</si>
  <si>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</si>
  <si>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</si>
  <si>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</si>
  <si>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</si>
  <si>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</si>
  <si>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</si>
  <si>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</si>
  <si>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</si>
  <si>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</si>
  <si>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</si>
  <si>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</si>
  <si>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</si>
  <si>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</si>
  <si>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</si>
  <si>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</si>
  <si>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</si>
  <si>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</si>
  <si>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</si>
  <si>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</si>
  <si>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</si>
  <si>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</si>
  <si>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</si>
  <si>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</si>
  <si>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</si>
  <si>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</si>
  <si>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</si>
  <si>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</si>
  <si>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</si>
  <si>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</si>
  <si>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</si>
  <si>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</si>
  <si>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</si>
  <si>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</si>
  <si>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</si>
  <si>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</si>
  <si>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</si>
  <si>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</si>
  <si>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</si>
  <si>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</si>
  <si>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</si>
  <si>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</si>
  <si>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</si>
  <si>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</si>
  <si>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</si>
  <si>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</si>
  <si>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</si>
  <si>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</si>
  <si>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</si>
  <si>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</si>
  <si>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</si>
  <si>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</si>
  <si>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</si>
  <si>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</si>
  <si>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</si>
  <si>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</si>
  <si>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</si>
  <si>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</si>
  <si>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</si>
  <si>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</si>
  <si>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</si>
  <si>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</si>
  <si>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</si>
  <si>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</si>
  <si>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</si>
  <si>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</si>
  <si>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</si>
  <si>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</si>
  <si>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</si>
  <si>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</si>
  <si>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</si>
  <si>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</si>
  <si>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</si>
  <si>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</si>
  <si>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</si>
  <si>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</si>
  <si>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</si>
  <si>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</si>
  <si>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</si>
  <si>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</si>
  <si>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</si>
  <si>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</si>
  <si>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</si>
  <si>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</si>
  <si>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</si>
  <si>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</si>
  <si>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</si>
  <si>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</si>
  <si>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</si>
  <si>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</si>
  <si>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</si>
  <si>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</si>
  <si>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</si>
  <si>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</si>
  <si>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</si>
  <si>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</si>
  <si>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</si>
  <si>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</si>
  <si>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</si>
  <si>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</si>
  <si>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</si>
  <si>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</si>
  <si>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</si>
  <si>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</si>
  <si>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</si>
  <si>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</si>
  <si>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</si>
  <si>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</si>
  <si>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</si>
  <si>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</si>
  <si>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</si>
  <si>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</si>
  <si>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</si>
  <si>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</si>
  <si>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</si>
  <si>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</si>
  <si>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</si>
  <si>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</si>
  <si>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</si>
  <si>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</si>
  <si>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</si>
  <si>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</si>
  <si>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</si>
  <si>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</si>
  <si>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</si>
  <si>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</si>
  <si>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</si>
  <si>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</si>
  <si>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</si>
  <si>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</si>
  <si>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</si>
  <si>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</si>
  <si>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</si>
  <si>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</si>
  <si>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</si>
  <si>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</si>
  <si>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</si>
  <si>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</si>
  <si>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</si>
  <si>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</si>
  <si>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</si>
  <si>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</si>
  <si>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</si>
  <si>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</si>
  <si>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</si>
  <si>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</si>
  <si>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</si>
  <si>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</si>
  <si>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</si>
  <si>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</si>
  <si>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</si>
  <si>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</si>
  <si>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</si>
  <si>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</si>
  <si>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</si>
  <si>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</si>
  <si>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</si>
  <si>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</si>
  <si>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</si>
  <si>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</si>
  <si>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</si>
  <si>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</si>
  <si>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</si>
  <si>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</si>
  <si>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</si>
  <si>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</si>
  <si>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</si>
  <si>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</si>
  <si>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</si>
  <si>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</si>
  <si>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</si>
  <si>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</si>
  <si>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</si>
  <si>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</si>
  <si>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</si>
  <si>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</si>
  <si>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</si>
  <si>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</si>
  <si>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</si>
  <si>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</si>
  <si>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</si>
  <si>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</si>
  <si>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</si>
  <si>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</si>
  <si>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</si>
  <si>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</si>
  <si>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</si>
  <si>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</si>
  <si>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</si>
  <si>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</si>
  <si>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</si>
  <si>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</si>
  <si>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</si>
  <si>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</si>
  <si>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</si>
  <si>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</si>
  <si>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</si>
  <si>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</si>
  <si>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</si>
  <si>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</si>
  <si>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</si>
  <si>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</si>
  <si>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</si>
  <si>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</si>
  <si>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</si>
  <si>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</si>
  <si>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</si>
  <si>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</si>
  <si>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</si>
  <si>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</si>
  <si>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</si>
  <si>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</si>
  <si>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</si>
  <si>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</si>
  <si>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</si>
  <si>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</si>
  <si>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</si>
  <si>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</si>
  <si>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</si>
  <si>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</si>
  <si>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</si>
  <si>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</si>
  <si>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</si>
  <si>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</si>
  <si>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</si>
  <si>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</si>
  <si>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</si>
  <si>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</si>
  <si>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</si>
  <si>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</si>
  <si>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</si>
  <si>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</si>
  <si>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</si>
  <si>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</si>
  <si>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</si>
  <si>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</si>
  <si>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</si>
  <si>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</si>
  <si>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</si>
  <si>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</si>
  <si>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</si>
  <si>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</si>
  <si>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</si>
  <si>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</si>
  <si>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</si>
  <si>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</si>
  <si>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</si>
  <si>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</si>
  <si>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</si>
  <si>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</si>
  <si>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</si>
  <si>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</si>
  <si>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</si>
  <si>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</si>
  <si>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</si>
  <si>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</si>
  <si>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</si>
  <si>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</si>
  <si>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</si>
  <si>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</si>
  <si>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</si>
  <si>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</si>
  <si>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</si>
  <si>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</si>
  <si>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</si>
  <si>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</si>
  <si>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</si>
  <si>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</si>
  <si>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</si>
  <si>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</si>
  <si>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</si>
  <si>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</si>
  <si>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</si>
  <si>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</si>
  <si>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</si>
  <si>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</si>
  <si>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</si>
  <si>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</si>
  <si>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</si>
  <si>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</si>
  <si>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</si>
  <si>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</si>
  <si>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</si>
  <si>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</si>
  <si>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</si>
  <si>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</si>
  <si>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</si>
  <si>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</si>
  <si>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</si>
  <si>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</si>
  <si>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</si>
  <si>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</si>
  <si>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</si>
  <si>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</si>
  <si>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</si>
  <si>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</si>
  <si>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</si>
  <si>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</si>
  <si>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</si>
  <si>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</si>
  <si>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</si>
  <si>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</si>
  <si>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</si>
  <si>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</si>
  <si>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</si>
  <si>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</si>
  <si>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</si>
  <si>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</si>
  <si>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</si>
  <si>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</si>
  <si>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</si>
  <si>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</si>
  <si>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</si>
  <si>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</si>
  <si>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</si>
  <si>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</si>
  <si>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</si>
  <si>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</si>
  <si>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</si>
  <si>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</si>
  <si>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</si>
  <si>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</si>
  <si>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</si>
  <si>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</si>
  <si>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</si>
  <si>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</si>
  <si>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</si>
  <si>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</si>
  <si>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</si>
  <si>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</si>
  <si>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</si>
  <si>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</si>
  <si>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</si>
  <si>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</si>
  <si>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</si>
  <si>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</si>
  <si>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</si>
  <si>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</si>
  <si>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</si>
  <si>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</si>
  <si>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</si>
  <si>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</si>
  <si>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</si>
  <si>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</si>
  <si>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</si>
  <si>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</si>
  <si>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</si>
  <si>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</si>
  <si>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</si>
  <si>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</si>
  <si>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</si>
  <si>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</si>
  <si>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</si>
  <si>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</si>
  <si>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</si>
  <si>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</si>
  <si>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</si>
  <si>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</si>
  <si>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</si>
  <si>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</si>
  <si>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</si>
  <si>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</si>
  <si>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</si>
  <si>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</si>
  <si>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</si>
  <si>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</si>
  <si>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</si>
  <si>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</si>
  <si>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</si>
  <si>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</si>
  <si>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</si>
  <si>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</si>
  <si>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</si>
  <si>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</si>
  <si>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</si>
  <si>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</si>
  <si>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</si>
  <si>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</si>
  <si>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</si>
  <si>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</si>
  <si>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</si>
  <si>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</si>
  <si>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</si>
  <si>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</si>
  <si>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</si>
  <si>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</si>
  <si>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</si>
  <si>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</si>
  <si>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</si>
  <si>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</si>
  <si>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</si>
  <si>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</si>
  <si>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</si>
  <si>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</si>
  <si>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</si>
  <si>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</si>
  <si>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</si>
  <si>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</si>
  <si>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</si>
  <si>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</si>
  <si>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</si>
  <si>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</si>
  <si>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</si>
  <si>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</si>
  <si>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</si>
  <si>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</si>
  <si>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</si>
  <si>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</si>
  <si>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</si>
  <si>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</si>
  <si>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</si>
  <si>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</si>
  <si>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</si>
  <si>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</si>
  <si>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</si>
  <si>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</si>
  <si>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</si>
  <si>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</si>
  <si>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</si>
  <si>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</si>
  <si>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</si>
  <si>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</si>
  <si>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</si>
  <si>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</si>
  <si>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</si>
  <si>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</si>
  <si>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</si>
  <si>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</si>
  <si>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</si>
  <si>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</si>
  <si>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</si>
  <si>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</si>
  <si>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</si>
  <si>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</si>
  <si>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</si>
  <si>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</si>
  <si>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</si>
  <si>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</si>
  <si>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</si>
  <si>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</si>
  <si>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</si>
  <si>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</si>
  <si>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</si>
  <si>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</si>
  <si>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</si>
  <si>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</si>
  <si>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</si>
  <si>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</si>
  <si>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</si>
  <si>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</si>
  <si>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</si>
  <si>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</si>
  <si>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</si>
  <si>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</si>
  <si>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</si>
  <si>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</si>
  <si>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</si>
  <si>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</si>
  <si>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</si>
  <si>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</si>
  <si>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</si>
  <si>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</si>
  <si>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</si>
  <si>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</si>
  <si>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</si>
  <si>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</si>
  <si>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</si>
  <si>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</si>
  <si>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</si>
  <si>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</si>
  <si>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</si>
  <si>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</si>
  <si>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</si>
  <si>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</si>
  <si>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</si>
  <si>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</si>
  <si>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</si>
  <si>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</si>
  <si>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</si>
  <si>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</si>
  <si>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</si>
  <si>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</si>
  <si>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</si>
  <si>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</si>
  <si>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</si>
  <si>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</si>
  <si>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</si>
  <si>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</si>
  <si>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</si>
  <si>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</si>
  <si>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</si>
  <si>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</si>
  <si>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</si>
  <si>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</si>
  <si>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</si>
  <si>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</si>
  <si>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</si>
  <si>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</si>
  <si>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</si>
  <si>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</si>
  <si>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</si>
  <si>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</si>
  <si>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</si>
  <si>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</si>
  <si>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</si>
  <si>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</si>
  <si>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</si>
  <si>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</si>
  <si>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</si>
  <si>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</si>
  <si>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</si>
  <si>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</si>
  <si>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</si>
  <si>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</si>
  <si>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</si>
  <si>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</si>
  <si>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</si>
  <si>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</si>
  <si>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</si>
  <si>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</si>
  <si>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</si>
  <si>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</si>
  <si>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</si>
  <si>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</si>
  <si>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</si>
  <si>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</si>
  <si>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</si>
  <si>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</si>
  <si>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</si>
  <si>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</si>
  <si>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</si>
  <si>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</si>
  <si>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</si>
  <si>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</si>
  <si>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</si>
  <si>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</si>
  <si>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</si>
  <si>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</si>
  <si>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</si>
  <si>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</si>
  <si>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</si>
  <si>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</si>
  <si>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</si>
  <si>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</si>
  <si>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</si>
  <si>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</si>
  <si>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</si>
  <si>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</si>
  <si>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</si>
  <si>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</si>
  <si>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</si>
  <si>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</si>
  <si>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</si>
  <si>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</si>
  <si>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</si>
  <si>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</si>
  <si>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</si>
  <si>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</si>
  <si>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</si>
  <si>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</si>
  <si>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</si>
  <si>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</si>
  <si>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</si>
  <si>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</si>
  <si>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</si>
  <si>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</si>
  <si>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</si>
  <si>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</si>
  <si>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</si>
  <si>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</si>
  <si>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</si>
  <si>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</si>
  <si>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</si>
  <si>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</si>
  <si>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</si>
  <si>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</si>
  <si>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</si>
  <si>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</si>
  <si>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</si>
  <si>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</si>
  <si>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</si>
  <si>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</si>
  <si>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</si>
  <si>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</si>
  <si>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</si>
  <si>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</si>
  <si>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</si>
  <si>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</si>
  <si>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</si>
  <si>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</si>
  <si>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</si>
  <si>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</si>
  <si>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</si>
  <si>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</si>
  <si>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</si>
  <si>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</si>
  <si>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</si>
  <si>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</si>
  <si>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</si>
  <si>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</si>
  <si>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</si>
  <si>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</si>
  <si>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</si>
  <si>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</si>
  <si>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</si>
  <si>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</si>
  <si>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</si>
  <si>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</si>
  <si>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</si>
  <si>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</si>
  <si>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</si>
  <si>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</si>
  <si>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</si>
  <si>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</si>
  <si>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</si>
  <si>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</si>
  <si>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</si>
  <si>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</si>
  <si>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</si>
  <si>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</si>
  <si>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</si>
  <si>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</si>
  <si>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</si>
  <si>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</si>
  <si>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</si>
  <si>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</si>
  <si>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</si>
  <si>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</si>
  <si>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</si>
  <si>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</si>
  <si>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</si>
  <si>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</si>
  <si>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</si>
  <si>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</si>
  <si>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</si>
  <si>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</si>
  <si>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</si>
  <si>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</si>
  <si>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</si>
  <si>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</si>
  <si>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</si>
  <si>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</si>
  <si>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</si>
  <si>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</si>
  <si>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</si>
  <si>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</si>
  <si>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</si>
  <si>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</si>
  <si>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</si>
  <si>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</si>
  <si>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</si>
  <si>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</si>
  <si>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</si>
  <si>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</si>
  <si>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</si>
  <si>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</si>
  <si>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</si>
  <si>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</si>
  <si>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</si>
  <si>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</si>
  <si>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</si>
  <si>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</si>
  <si>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</si>
  <si>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</si>
  <si>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</si>
  <si>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</si>
  <si>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</si>
  <si>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</si>
  <si>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</si>
  <si>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</si>
  <si>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</si>
  <si>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</si>
  <si>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</si>
  <si>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</si>
  <si>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</si>
  <si>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</si>
  <si>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</si>
  <si>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</si>
  <si>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</si>
  <si>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</si>
  <si>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</si>
  <si>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</si>
  <si>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</si>
  <si>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</si>
  <si>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</si>
  <si>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</si>
  <si>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</si>
  <si>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</si>
  <si>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</si>
  <si>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</si>
  <si>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</si>
  <si>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</si>
  <si>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</si>
  <si>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</si>
  <si>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</si>
  <si>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</si>
  <si>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</si>
  <si>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</si>
  <si>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</si>
  <si>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</si>
  <si>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</si>
  <si>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</si>
  <si>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</si>
  <si>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</si>
  <si>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</si>
  <si>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</si>
  <si>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</si>
  <si>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</si>
  <si>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</si>
  <si>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</si>
  <si>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</si>
  <si>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</si>
  <si>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</si>
  <si>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</si>
  <si>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</si>
  <si>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</si>
  <si>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</si>
  <si>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</si>
  <si>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</si>
  <si>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</si>
  <si>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</si>
  <si>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</si>
  <si>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</si>
  <si>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</si>
  <si>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</si>
  <si>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</si>
  <si>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</si>
  <si>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</si>
  <si>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</si>
  <si>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</si>
  <si>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</si>
  <si>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</si>
  <si>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</si>
  <si>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</si>
  <si>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</si>
  <si>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</si>
  <si>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</si>
  <si>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</si>
  <si>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</si>
  <si>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</si>
  <si>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</si>
  <si>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</si>
  <si>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</si>
  <si>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</si>
  <si>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</si>
  <si>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</si>
  <si>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</si>
  <si>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</si>
  <si>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</si>
  <si>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</si>
  <si>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</si>
  <si>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</si>
  <si>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</si>
  <si>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</si>
  <si>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</si>
  <si>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</si>
  <si>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</si>
  <si>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</si>
  <si>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</si>
  <si>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</si>
  <si>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</si>
  <si>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</si>
  <si>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</si>
  <si>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</si>
  <si>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</si>
  <si>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</si>
  <si>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</si>
  <si>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</si>
  <si>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</si>
  <si>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</si>
  <si>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</si>
  <si>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</si>
  <si>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</si>
  <si>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</si>
  <si>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</si>
  <si>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</si>
  <si>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</si>
  <si>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</si>
  <si>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</si>
  <si>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</si>
  <si>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</si>
  <si>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</si>
  <si>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</si>
  <si>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</si>
  <si>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</si>
  <si>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</si>
  <si>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</si>
  <si>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</si>
  <si>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</si>
  <si>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</si>
  <si>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</si>
  <si>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</si>
  <si>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</si>
  <si>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</si>
  <si>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</si>
  <si>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</si>
  <si>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</si>
  <si>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</si>
  <si>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</si>
  <si>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</si>
  <si>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</si>
  <si>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</si>
  <si>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</si>
  <si>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</si>
  <si>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</si>
  <si>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</si>
  <si>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</si>
  <si>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</si>
  <si>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</si>
  <si>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</si>
  <si>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</si>
  <si>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</si>
  <si>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</si>
  <si>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</si>
  <si>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</si>
  <si>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</si>
  <si>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</si>
  <si>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</si>
  <si>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</si>
  <si>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</si>
  <si>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</si>
  <si>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</si>
  <si>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</si>
  <si>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</si>
  <si>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</si>
  <si>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</si>
  <si>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</si>
  <si>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</si>
  <si>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</si>
  <si>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</si>
  <si>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</si>
  <si>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</si>
  <si>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</si>
  <si>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</si>
  <si>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</si>
  <si>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</si>
  <si>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</si>
  <si>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</si>
  <si>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</si>
  <si>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</si>
  <si>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</si>
  <si>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</si>
  <si>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</si>
  <si>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</si>
  <si>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</si>
  <si>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</si>
  <si>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</si>
  <si>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</si>
  <si>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</si>
  <si>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</si>
  <si>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</si>
  <si>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</si>
  <si>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</si>
  <si>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</si>
  <si>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</si>
  <si>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</si>
  <si>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</si>
  <si>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</si>
  <si>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</si>
  <si>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</si>
  <si>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</si>
  <si>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</si>
  <si>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</si>
  <si>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</si>
  <si>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</si>
  <si>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</si>
  <si>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</si>
  <si>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</si>
  <si>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</si>
  <si>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</si>
  <si>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</si>
  <si>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</si>
  <si>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</si>
  <si>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</si>
  <si>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</si>
  <si>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</si>
  <si>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</si>
  <si>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</si>
  <si>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</si>
  <si>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</si>
  <si>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</si>
  <si>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</si>
  <si>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</si>
  <si>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</si>
  <si>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</si>
  <si>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</si>
  <si>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</si>
  <si>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</si>
  <si>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</si>
  <si>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</si>
  <si>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</si>
  <si>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</si>
  <si>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</si>
  <si>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</si>
  <si>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</si>
  <si>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</si>
  <si>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</si>
  <si>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</si>
  <si>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</si>
  <si>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</si>
  <si>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</si>
  <si>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</si>
  <si>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</si>
  <si>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</si>
  <si>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</si>
  <si>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</si>
  <si>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</si>
  <si>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</si>
  <si>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</si>
  <si>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</si>
  <si>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</si>
  <si>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</si>
  <si>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</si>
  <si>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</si>
  <si>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</si>
  <si>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</si>
  <si>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</si>
  <si>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</si>
  <si>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</si>
  <si>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</si>
  <si>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</si>
  <si>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</si>
  <si>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</si>
  <si>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</si>
  <si>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</si>
  <si>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</si>
  <si>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</si>
  <si>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</si>
  <si>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</si>
  <si>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</si>
  <si>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</si>
  <si>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</si>
  <si>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</si>
  <si>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</si>
  <si>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</si>
  <si>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</si>
  <si>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</si>
  <si>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</si>
  <si>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</si>
  <si>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</si>
  <si>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</si>
  <si>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</si>
  <si>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</si>
  <si>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</si>
  <si>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</si>
  <si>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</si>
  <si>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</si>
  <si>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</si>
  <si>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</si>
  <si>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</si>
  <si>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</si>
  <si>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</si>
  <si>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</si>
  <si>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</si>
  <si>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</si>
  <si>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</si>
  <si>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</si>
  <si>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</si>
  <si>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</si>
  <si>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</si>
  <si>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</si>
  <si>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</si>
  <si>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</si>
  <si>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</si>
  <si>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</si>
  <si>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</si>
  <si>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</si>
  <si>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</si>
  <si>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</si>
  <si>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</si>
  <si>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</si>
  <si>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</si>
  <si>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</si>
  <si>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</si>
  <si>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</si>
  <si>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</si>
  <si>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</si>
  <si>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</si>
  <si>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</si>
  <si>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</si>
  <si>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</si>
  <si>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</si>
  <si>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</si>
  <si>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</si>
  <si>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</si>
  <si>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</si>
  <si>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</si>
  <si>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</si>
  <si>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</si>
  <si>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</si>
  <si>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</si>
  <si>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</si>
  <si>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</si>
  <si>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</si>
  <si>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</si>
  <si>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</si>
  <si>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</si>
  <si>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</si>
  <si>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</si>
  <si>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</si>
  <si>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</si>
  <si>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</si>
  <si>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</si>
  <si>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</si>
  <si>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</si>
  <si>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</si>
  <si>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</si>
  <si>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</si>
  <si>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</si>
  <si>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</si>
  <si>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</si>
  <si>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</si>
  <si>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</si>
  <si>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</si>
  <si>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</si>
  <si>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</si>
  <si>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</si>
  <si>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</si>
  <si>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</si>
  <si>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</si>
  <si>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</si>
  <si>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</si>
  <si>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</si>
  <si>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</si>
  <si>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</si>
  <si>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</si>
  <si>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</si>
  <si>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</si>
  <si>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</si>
  <si>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</si>
  <si>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</si>
  <si>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</si>
  <si>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</si>
  <si>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</si>
  <si>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</si>
  <si>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</si>
  <si>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</si>
  <si>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</si>
  <si>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</si>
  <si>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</si>
  <si>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</si>
  <si>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</si>
  <si>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</si>
  <si>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</si>
  <si>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</si>
  <si>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</si>
  <si>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</si>
  <si>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</si>
  <si>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</si>
  <si>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</si>
  <si>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</si>
  <si>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</si>
  <si>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</si>
  <si>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</si>
  <si>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</si>
  <si>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</si>
  <si>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</si>
  <si>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</si>
  <si>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</si>
  <si>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</si>
  <si>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</si>
  <si>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</si>
  <si>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</si>
  <si>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</si>
  <si>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</si>
  <si>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</si>
  <si>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</si>
  <si>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</si>
  <si>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</si>
  <si>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</si>
  <si>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</si>
  <si>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</si>
  <si>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</si>
  <si>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</si>
  <si>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</si>
  <si>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</si>
  <si>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</si>
  <si>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</si>
  <si>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</si>
  <si>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</si>
  <si>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</si>
  <si>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</si>
  <si>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</si>
  <si>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</si>
  <si>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</si>
  <si>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</si>
  <si>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</si>
  <si>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</si>
  <si>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</si>
  <si>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</si>
  <si>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</si>
  <si>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</si>
  <si>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</si>
  <si>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</si>
  <si>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</si>
  <si>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</si>
  <si>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</si>
  <si>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</si>
  <si>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</si>
  <si>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</si>
  <si>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</si>
  <si>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</si>
  <si>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</si>
  <si>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</si>
  <si>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</si>
  <si>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</si>
  <si>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</si>
  <si>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</si>
  <si>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</si>
  <si>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</si>
  <si>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</si>
  <si>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</si>
  <si>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</si>
  <si>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</si>
  <si>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</si>
  <si>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</si>
  <si>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</si>
  <si>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</si>
  <si>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</si>
  <si>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</si>
  <si>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</si>
  <si>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</si>
  <si>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</si>
  <si>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</si>
  <si>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</si>
  <si>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</si>
  <si>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</si>
  <si>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</si>
  <si>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</si>
  <si>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</si>
  <si>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</si>
  <si>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</si>
  <si>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</si>
  <si>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</si>
  <si>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</si>
  <si>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</si>
  <si>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</si>
  <si>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</si>
  <si>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</si>
  <si>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</si>
  <si>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</si>
  <si>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</si>
  <si>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</si>
  <si>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</si>
  <si>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</si>
  <si>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</si>
  <si>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</si>
  <si>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</si>
  <si>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</si>
  <si>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</si>
  <si>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</si>
  <si>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</si>
  <si>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</si>
  <si>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</si>
  <si>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</si>
  <si>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</si>
  <si>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</si>
  <si>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</si>
  <si>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</si>
  <si>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</si>
  <si>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</si>
  <si>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</si>
  <si>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</si>
  <si>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</si>
  <si>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</si>
  <si>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</si>
  <si>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</si>
  <si>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</si>
  <si>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</si>
  <si>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</si>
  <si>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</si>
  <si>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</si>
  <si>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</si>
  <si>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</si>
  <si>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</si>
  <si>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</si>
  <si>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</si>
  <si>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</si>
  <si>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</si>
  <si>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</si>
  <si>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</si>
  <si>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</si>
  <si>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</si>
  <si>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</si>
  <si>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</si>
  <si>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</si>
  <si>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</si>
  <si>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</si>
  <si>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</si>
  <si>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</si>
  <si>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</si>
  <si>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</si>
  <si>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</si>
  <si>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</si>
  <si>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</si>
  <si>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</si>
  <si>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</si>
  <si>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</si>
  <si>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</si>
  <si>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</si>
  <si>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</si>
  <si>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</si>
  <si>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</si>
  <si>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</si>
  <si>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</si>
  <si>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</si>
  <si>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</si>
  <si>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</si>
  <si>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</si>
  <si>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</si>
  <si>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</si>
  <si>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</si>
  <si>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</si>
  <si>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</si>
  <si>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</si>
  <si>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</si>
  <si>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</si>
  <si>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</si>
  <si>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</si>
  <si>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</si>
  <si>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</si>
  <si>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</si>
  <si>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</si>
  <si>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</si>
  <si>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</si>
  <si>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</si>
  <si>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</si>
  <si>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</si>
  <si>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</si>
  <si>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</si>
  <si>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</si>
  <si>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</si>
  <si>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</si>
  <si>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</si>
  <si>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</si>
  <si>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</si>
  <si>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</si>
  <si>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</si>
  <si>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</si>
  <si>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</si>
  <si>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</si>
  <si>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</si>
  <si>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</si>
  <si>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</si>
  <si>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</si>
  <si>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</si>
  <si>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</si>
  <si>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</si>
  <si>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</si>
  <si>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</si>
  <si>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</si>
  <si>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</si>
  <si>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</si>
  <si>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</si>
  <si>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</si>
  <si>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</si>
  <si>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</si>
  <si>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</si>
  <si>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</si>
  <si>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</si>
  <si>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</si>
  <si>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</si>
  <si>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</si>
  <si>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</si>
  <si>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</si>
  <si>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</si>
  <si>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</si>
  <si>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</si>
  <si>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</si>
  <si>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</si>
  <si>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</si>
  <si>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</si>
  <si>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</si>
  <si>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</si>
  <si>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</si>
  <si>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</si>
  <si>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</si>
  <si>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</si>
  <si>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</si>
  <si>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</si>
  <si>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</si>
  <si>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</si>
  <si>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</si>
  <si>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</si>
  <si>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</si>
  <si>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</si>
  <si>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</si>
  <si>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</si>
  <si>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</si>
  <si>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</si>
  <si>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</si>
  <si>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</si>
  <si>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</si>
  <si>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</si>
  <si>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</si>
  <si>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</si>
  <si>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</si>
  <si>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</si>
  <si>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</si>
  <si>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</si>
  <si>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</si>
  <si>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</si>
  <si>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</si>
  <si>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</si>
  <si>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</si>
  <si>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</si>
  <si>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</si>
  <si>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</si>
  <si>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</si>
  <si>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</si>
  <si>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</si>
  <si>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</si>
  <si>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</si>
  <si>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</si>
  <si>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</si>
  <si>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</si>
  <si>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</si>
  <si>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</si>
  <si>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</si>
  <si>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</si>
  <si>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</si>
  <si>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</si>
  <si>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</si>
  <si>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</si>
  <si>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</si>
  <si>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</si>
  <si>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</si>
  <si>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</si>
  <si>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</si>
  <si>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</si>
  <si>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</si>
  <si>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</si>
  <si>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</si>
  <si>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</si>
  <si>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</si>
  <si>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</si>
  <si>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</si>
  <si>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</si>
  <si>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</si>
  <si>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</si>
  <si>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</si>
  <si>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</si>
  <si>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</si>
  <si>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</si>
  <si>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</si>
  <si>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</si>
  <si>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</si>
  <si>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</si>
  <si>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</si>
  <si>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</si>
  <si>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</si>
  <si>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</si>
  <si>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</si>
  <si>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</si>
  <si>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</si>
  <si>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</si>
  <si>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</si>
  <si>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</si>
  <si>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</si>
  <si>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</si>
  <si>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</si>
  <si>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</si>
  <si>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</si>
  <si>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</si>
  <si>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</si>
  <si>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</si>
  <si>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</si>
  <si>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</si>
  <si>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</si>
  <si>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</si>
  <si>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</si>
  <si>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</si>
  <si>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</si>
  <si>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</si>
  <si>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</si>
  <si>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</si>
  <si>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</si>
  <si>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</si>
  <si>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</si>
  <si>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</si>
  <si>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</si>
  <si>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</si>
  <si>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</si>
  <si>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</si>
  <si>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</si>
  <si>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</si>
  <si>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</si>
  <si>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</si>
  <si>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</si>
  <si>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</si>
  <si>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</si>
  <si>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</si>
  <si>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</si>
  <si>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</si>
  <si>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</si>
  <si>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</si>
  <si>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</si>
  <si>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</si>
  <si>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</si>
  <si>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</si>
  <si>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</si>
  <si>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</si>
  <si>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</si>
  <si>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</si>
  <si>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</si>
  <si>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</si>
  <si>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</si>
  <si>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</si>
  <si>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</si>
  <si>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</si>
  <si>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</si>
  <si>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</si>
  <si>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</si>
  <si>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</si>
  <si>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</si>
  <si>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</si>
  <si>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</si>
  <si>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</si>
  <si>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</si>
  <si>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</si>
  <si>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</si>
  <si>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</si>
  <si>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</si>
  <si>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</si>
  <si>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</si>
  <si>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</si>
  <si>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</si>
  <si>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</si>
  <si>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</si>
  <si>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</si>
  <si>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</si>
  <si>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</si>
  <si>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</si>
  <si>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</si>
  <si>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</si>
  <si>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</si>
  <si>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</si>
  <si>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</si>
  <si>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</si>
  <si>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</si>
  <si>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</si>
  <si>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</si>
  <si>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</si>
  <si>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</si>
  <si>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</si>
  <si>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</si>
  <si>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</si>
  <si>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</si>
  <si>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</si>
  <si>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</si>
  <si>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</si>
  <si>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</si>
  <si>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</si>
  <si>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</si>
  <si>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</si>
  <si>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</si>
  <si>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</si>
  <si>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</si>
  <si>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</si>
  <si>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</si>
  <si>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</si>
  <si>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</si>
  <si>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</si>
  <si>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</si>
  <si>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</si>
  <si>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</si>
  <si>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</si>
  <si>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</si>
  <si>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</si>
  <si>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</si>
  <si>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</si>
  <si>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</si>
  <si>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</si>
  <si>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</si>
  <si>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</si>
  <si>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</si>
  <si>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</si>
  <si>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</si>
  <si>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</si>
  <si>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</si>
  <si>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</si>
  <si>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</si>
  <si>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</si>
  <si>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</si>
  <si>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</si>
  <si>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</si>
  <si>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</si>
  <si>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</si>
  <si>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</si>
  <si>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</si>
  <si>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</si>
  <si>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</si>
  <si>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</si>
  <si>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</si>
  <si>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</si>
  <si>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</si>
  <si>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</si>
  <si>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</si>
  <si>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</si>
  <si>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</si>
  <si>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</si>
  <si>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</si>
  <si>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</si>
  <si>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</si>
  <si>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</si>
  <si>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</si>
  <si>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</si>
  <si>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</si>
  <si>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</si>
  <si>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</si>
  <si>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</si>
  <si>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</si>
  <si>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</si>
  <si>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</si>
  <si>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</si>
  <si>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</si>
  <si>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</si>
  <si>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</si>
  <si>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</si>
  <si>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</si>
  <si>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</si>
  <si>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</si>
  <si>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</si>
  <si>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</si>
  <si>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</si>
  <si>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</si>
  <si>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</si>
  <si>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</si>
  <si>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</si>
  <si>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</si>
  <si>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</si>
  <si>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</si>
  <si>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</si>
  <si>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</si>
  <si>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</si>
  <si>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</si>
  <si>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</si>
  <si>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</si>
  <si>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</si>
  <si>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</si>
  <si>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</si>
  <si>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</si>
  <si>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</si>
  <si>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</si>
  <si>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</si>
  <si>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</si>
  <si>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</si>
  <si>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</si>
  <si>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</si>
  <si>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</si>
  <si>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</si>
  <si>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</si>
  <si>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</si>
  <si>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</si>
  <si>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</si>
  <si>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</si>
  <si>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</si>
  <si>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</si>
  <si>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</si>
  <si>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</si>
  <si>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</si>
  <si>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</si>
  <si>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</si>
  <si>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</si>
  <si>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</si>
  <si>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</si>
  <si>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</si>
  <si>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</si>
  <si>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</si>
  <si>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</si>
  <si>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</si>
  <si>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</si>
  <si>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</si>
  <si>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</si>
  <si>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</si>
  <si>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</si>
  <si>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</si>
  <si>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</si>
  <si>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</si>
  <si>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</si>
  <si>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</si>
  <si>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</si>
  <si>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</si>
  <si>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</si>
  <si>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</si>
  <si>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</si>
  <si>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</si>
  <si>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</si>
  <si>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</si>
  <si>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</si>
  <si>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</si>
  <si>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</si>
  <si>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</si>
  <si>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</si>
  <si>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</si>
  <si>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</si>
  <si>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</si>
  <si>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</si>
  <si>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</si>
  <si>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</si>
  <si>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</si>
  <si>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</si>
  <si>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</si>
  <si>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</si>
  <si>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</si>
  <si>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</si>
  <si>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</si>
  <si>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</si>
  <si>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</si>
  <si>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</si>
  <si>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</si>
  <si>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</si>
  <si>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</si>
  <si>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</si>
  <si>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</si>
  <si>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</si>
  <si>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</si>
  <si>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</si>
  <si>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</si>
  <si>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</si>
  <si>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</si>
  <si>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</si>
  <si>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</si>
  <si>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</si>
  <si>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</si>
  <si>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</si>
  <si>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</si>
  <si>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</si>
  <si>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</si>
  <si>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</si>
  <si>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</si>
  <si>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</si>
  <si>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</si>
  <si>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</si>
  <si>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</si>
  <si>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</si>
  <si>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</si>
  <si>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</si>
  <si>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</si>
  <si>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</si>
  <si>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</si>
  <si>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</si>
  <si>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</si>
  <si>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</si>
  <si>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</si>
  <si>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</si>
  <si>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</si>
  <si>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</si>
  <si>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</si>
  <si>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</si>
  <si>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</si>
  <si>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</si>
  <si>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</si>
  <si>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</si>
  <si>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</si>
  <si>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</si>
  <si>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</si>
  <si>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</si>
  <si>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</si>
  <si>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</si>
  <si>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</si>
  <si>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</si>
  <si>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</si>
  <si>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</si>
  <si>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</si>
  <si>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</si>
  <si>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</si>
  <si>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</si>
  <si>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</si>
  <si>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</si>
  <si>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</si>
  <si>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</si>
  <si>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</si>
  <si>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</si>
  <si>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</si>
  <si>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</si>
  <si>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</si>
  <si>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</si>
  <si>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</si>
  <si>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</si>
  <si>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</si>
  <si>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</si>
  <si>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</si>
  <si>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</si>
  <si>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</si>
  <si>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</si>
  <si>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</si>
  <si>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</si>
  <si>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</si>
  <si>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</si>
  <si>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</si>
  <si>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</si>
  <si>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</si>
  <si>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</si>
  <si>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</si>
  <si>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</si>
  <si>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</si>
  <si>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</si>
  <si>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</si>
  <si>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</si>
  <si>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</si>
  <si>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</si>
  <si>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</si>
  <si>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</si>
  <si>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</si>
  <si>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</si>
  <si>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</si>
  <si>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</si>
  <si>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</si>
  <si>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</si>
  <si>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</si>
  <si>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</si>
  <si>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</si>
  <si>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</si>
  <si>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</si>
  <si>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</si>
  <si>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</si>
  <si>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</si>
  <si>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</si>
  <si>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</si>
  <si>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</si>
  <si>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</si>
  <si>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</si>
  <si>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</si>
  <si>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</si>
  <si>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</si>
  <si>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</si>
  <si>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</si>
  <si>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</si>
  <si>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</si>
  <si>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</si>
  <si>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</si>
  <si>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</si>
  <si>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</si>
  <si>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</si>
  <si>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</si>
  <si>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</si>
  <si>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</si>
  <si>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</si>
  <si>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</si>
  <si>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</si>
  <si>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</si>
  <si>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</si>
  <si>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</si>
  <si>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</si>
  <si>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</si>
  <si>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</si>
  <si>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</si>
  <si>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</si>
  <si>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</si>
  <si>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</si>
  <si>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</si>
  <si>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</si>
  <si>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</si>
  <si>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</si>
  <si>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</si>
  <si>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</si>
  <si>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</si>
  <si>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</si>
  <si>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</si>
  <si>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</si>
  <si>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</si>
  <si>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</si>
  <si>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</si>
  <si>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</si>
  <si>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</si>
  <si>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</si>
  <si>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</si>
  <si>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</si>
  <si>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</si>
  <si>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</si>
  <si>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</si>
  <si>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</si>
  <si>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</si>
  <si>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</si>
  <si>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</si>
  <si>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</si>
  <si>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</si>
  <si>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</si>
  <si>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</si>
  <si>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</si>
  <si>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</si>
  <si>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</si>
  <si>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</si>
  <si>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</si>
  <si>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</si>
  <si>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</si>
  <si>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</si>
  <si>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</si>
  <si>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</si>
  <si>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</si>
  <si>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</si>
  <si>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</si>
  <si>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</si>
  <si>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</si>
  <si>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</si>
  <si>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</si>
  <si>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</si>
  <si>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</si>
  <si>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</si>
  <si>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</si>
  <si>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</si>
  <si>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</si>
  <si>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</si>
  <si>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</si>
  <si>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</si>
  <si>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</si>
  <si>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</si>
  <si>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</si>
  <si>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</si>
  <si>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</si>
  <si>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</si>
  <si>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</si>
  <si>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</si>
  <si>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</si>
  <si>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</si>
  <si>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</si>
  <si>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</si>
  <si>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</si>
  <si>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</si>
  <si>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</si>
  <si>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</si>
  <si>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</si>
  <si>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</si>
  <si>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</si>
  <si>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</si>
  <si>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</si>
  <si>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</si>
  <si>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</si>
  <si>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</si>
  <si>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</si>
  <si>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</si>
  <si>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</si>
  <si>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</si>
  <si>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</si>
  <si>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</si>
  <si>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</si>
  <si>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</si>
  <si>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</si>
  <si>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</si>
  <si>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</si>
  <si>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</si>
  <si>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</si>
  <si>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</si>
  <si>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</si>
  <si>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</si>
  <si>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</si>
  <si>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</si>
  <si>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</si>
  <si>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</si>
  <si>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</si>
  <si>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</si>
  <si>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</si>
  <si>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</si>
  <si>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</si>
  <si>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</si>
  <si>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</si>
  <si>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</si>
  <si>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</si>
  <si>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</si>
  <si>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</si>
  <si>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</si>
  <si>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</si>
  <si>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</si>
  <si>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</si>
  <si>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</si>
  <si>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</si>
  <si>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</si>
  <si>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</si>
  <si>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</si>
  <si>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</si>
  <si>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</si>
  <si>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</si>
  <si>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</si>
  <si>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</si>
  <si>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</si>
  <si>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</si>
  <si>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</si>
  <si>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</si>
  <si>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</si>
  <si>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</si>
  <si>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</si>
  <si>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</si>
  <si>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</si>
  <si>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</si>
  <si>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</si>
  <si>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</si>
  <si>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</si>
  <si>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</si>
  <si>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</si>
  <si>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</si>
  <si>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</si>
  <si>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</si>
  <si>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</si>
  <si>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</si>
  <si>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</si>
  <si>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</si>
  <si>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</si>
  <si>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</si>
  <si>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</si>
  <si>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</si>
  <si>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</si>
  <si>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</si>
  <si>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</si>
  <si>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</si>
  <si>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</si>
  <si>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</si>
  <si>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</si>
  <si>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</si>
  <si>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</si>
  <si>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</si>
  <si>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</si>
  <si>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</si>
  <si>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</si>
  <si>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</si>
  <si>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</si>
  <si>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</si>
  <si>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</si>
  <si>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</si>
  <si>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</si>
  <si>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</si>
  <si>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</si>
  <si>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</si>
  <si>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</si>
  <si>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</si>
  <si>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</si>
  <si>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</si>
  <si>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</si>
  <si>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</si>
  <si>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</si>
  <si>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</si>
  <si>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</si>
  <si>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</si>
  <si>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</si>
  <si>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</si>
  <si>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</si>
  <si>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</si>
  <si>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</si>
  <si>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</si>
  <si>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</si>
  <si>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</si>
  <si>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</si>
  <si>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</si>
  <si>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</si>
  <si>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</si>
  <si>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</si>
  <si>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</si>
  <si>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</si>
  <si>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</si>
  <si>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</si>
  <si>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</si>
  <si>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</si>
  <si>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</si>
  <si>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</si>
  <si>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</si>
  <si>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</si>
  <si>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</si>
  <si>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</si>
  <si>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</si>
  <si>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</si>
  <si>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</si>
  <si>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</si>
  <si>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</si>
  <si>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</si>
  <si>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</si>
  <si>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</si>
  <si>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</si>
  <si>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</si>
  <si>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</si>
  <si>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</si>
  <si>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</si>
  <si>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</si>
  <si>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</si>
  <si>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</si>
  <si>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</si>
  <si>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</si>
  <si>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</si>
  <si>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</si>
  <si>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</si>
  <si>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</si>
  <si>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</si>
  <si>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</si>
  <si>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</si>
  <si>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</si>
  <si>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</si>
  <si>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</si>
  <si>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</si>
  <si>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</si>
  <si>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</si>
  <si>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</si>
  <si>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</si>
  <si>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</si>
  <si>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</si>
  <si>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</si>
  <si>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</si>
  <si>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</si>
  <si>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</si>
  <si>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</si>
  <si>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</si>
  <si>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</si>
  <si>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</si>
  <si>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</si>
  <si>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</si>
  <si>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</si>
  <si>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</si>
  <si>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</si>
  <si>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</si>
  <si>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</si>
  <si>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</si>
  <si>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</si>
  <si>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</si>
  <si>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</si>
  <si>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</si>
  <si>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</si>
  <si>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</si>
  <si>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</si>
  <si>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</si>
  <si>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</si>
  <si>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</si>
  <si>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</si>
  <si>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</si>
  <si>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</si>
  <si>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</si>
  <si>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</si>
  <si>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</si>
  <si>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</si>
  <si>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</si>
  <si>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</si>
  <si>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</si>
  <si>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</si>
  <si>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</si>
  <si>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</si>
  <si>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</si>
  <si>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</si>
  <si>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</si>
  <si>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</si>
  <si>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</si>
  <si>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</si>
  <si>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</si>
  <si>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</si>
  <si>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</si>
  <si>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</si>
  <si>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</si>
  <si>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</si>
  <si>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</si>
  <si>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</si>
  <si>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</si>
  <si>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</si>
  <si>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</si>
  <si>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</si>
  <si>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</si>
  <si>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</si>
  <si>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</si>
  <si>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</si>
  <si>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</si>
  <si>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</si>
  <si>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</si>
  <si>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</si>
  <si>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</si>
  <si>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</si>
  <si>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</si>
  <si>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</si>
  <si>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</si>
  <si>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</si>
  <si>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</si>
  <si>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</si>
  <si>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</si>
  <si>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</si>
  <si>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</si>
  <si>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</si>
  <si>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</si>
  <si>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</si>
  <si>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</si>
  <si>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</si>
  <si>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</si>
  <si>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</si>
  <si>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</si>
  <si>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</si>
  <si>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</si>
  <si>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</si>
  <si>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</si>
  <si>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</si>
  <si>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</si>
  <si>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</si>
  <si>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</si>
  <si>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</si>
  <si>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</si>
  <si>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</si>
  <si>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</si>
  <si>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</si>
  <si>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</si>
  <si>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</si>
  <si>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</si>
  <si>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</si>
  <si>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</si>
  <si>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</si>
  <si>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</si>
  <si>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</si>
  <si>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</si>
  <si>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</si>
  <si>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</si>
  <si>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</si>
  <si>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</si>
  <si>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</si>
  <si>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</si>
  <si>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</si>
  <si>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</si>
  <si>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</si>
  <si>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</si>
  <si>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</si>
  <si>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</si>
  <si>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</si>
  <si>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</si>
  <si>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</si>
  <si>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</si>
  <si>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</si>
  <si>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</si>
  <si>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</si>
  <si>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</si>
  <si>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</si>
  <si>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</si>
  <si>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</si>
  <si>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</si>
  <si>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</si>
  <si>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</si>
  <si>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</si>
  <si>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</si>
  <si>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</si>
  <si>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</si>
  <si>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</si>
  <si>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</si>
  <si>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</si>
  <si>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</si>
  <si>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</si>
  <si>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</si>
  <si>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</si>
  <si>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</si>
  <si>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</si>
  <si>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</si>
  <si>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</si>
  <si>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</si>
  <si>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</si>
  <si>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</si>
  <si>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</si>
  <si>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</si>
  <si>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</si>
  <si>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</si>
  <si>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</si>
  <si>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</si>
  <si>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</si>
  <si>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</si>
  <si>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</si>
  <si>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</si>
  <si>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</si>
  <si>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</si>
  <si>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</si>
  <si>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</si>
  <si>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</si>
  <si>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</si>
  <si>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</si>
  <si>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</si>
  <si>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</si>
  <si>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</si>
  <si>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</si>
  <si>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</si>
  <si>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</si>
  <si>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</si>
  <si>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</si>
  <si>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</si>
  <si>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</si>
  <si>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</si>
  <si>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</si>
  <si>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</si>
  <si>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</si>
  <si>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</si>
  <si>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</si>
  <si>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</si>
  <si>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</si>
  <si>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</si>
  <si>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</si>
  <si>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</si>
  <si>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</si>
  <si>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</si>
  <si>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</si>
  <si>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</si>
  <si>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</si>
  <si>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</si>
  <si>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</si>
  <si>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</si>
  <si>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</si>
  <si>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</si>
  <si>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</si>
  <si>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</si>
  <si>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</si>
  <si>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</si>
  <si>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</si>
  <si>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</si>
  <si>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</si>
  <si>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</si>
  <si>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</si>
  <si>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</si>
  <si>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</si>
  <si>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</si>
  <si>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</si>
  <si>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</si>
  <si>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</si>
  <si>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</si>
  <si>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</si>
  <si>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</si>
  <si>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</si>
  <si>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</si>
  <si>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</si>
  <si>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</si>
  <si>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</si>
  <si>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</si>
  <si>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</si>
  <si>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</si>
  <si>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</si>
  <si>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</si>
  <si>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</si>
  <si>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</si>
  <si>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</si>
  <si>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</si>
  <si>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</si>
  <si>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</si>
  <si>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</si>
  <si>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</si>
  <si>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</si>
  <si>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</si>
  <si>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</si>
  <si>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</si>
  <si>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</si>
  <si>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</si>
  <si>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</si>
  <si>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</si>
  <si>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</si>
  <si>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</si>
  <si>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</si>
  <si>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</si>
  <si>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</si>
  <si>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</si>
  <si>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</si>
  <si>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</si>
  <si>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</si>
  <si>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</si>
  <si>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</si>
  <si>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</si>
  <si>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</si>
  <si>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</si>
  <si>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</si>
  <si>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</si>
  <si>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</si>
  <si>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</si>
  <si>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</si>
  <si>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</si>
  <si>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</si>
  <si>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</si>
  <si>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</si>
  <si>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</si>
  <si>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</si>
  <si>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</si>
  <si>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</si>
  <si>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</si>
  <si>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</si>
  <si>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</si>
  <si>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</si>
  <si>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</si>
  <si>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</si>
  <si>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</si>
  <si>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</si>
  <si>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</si>
  <si>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</si>
  <si>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</si>
  <si>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</si>
  <si>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</si>
  <si>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</si>
  <si>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</si>
  <si>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</si>
  <si>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</si>
  <si>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</si>
  <si>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</si>
  <si>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</si>
  <si>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</si>
  <si>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</si>
  <si>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</si>
  <si>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</si>
  <si>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</si>
  <si>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</si>
  <si>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</si>
  <si>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</si>
  <si>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</si>
  <si>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</si>
  <si>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</si>
  <si>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</si>
  <si>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</si>
  <si>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</si>
  <si>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</si>
  <si>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</si>
  <si>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</si>
  <si>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</si>
  <si>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</si>
  <si>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</si>
  <si>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</si>
  <si>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</si>
  <si>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</si>
  <si>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</si>
  <si>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</si>
  <si>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</si>
  <si>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</si>
  <si>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</si>
  <si>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</si>
  <si>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</si>
  <si>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</si>
  <si>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</si>
  <si>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</si>
  <si>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</si>
  <si>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</si>
  <si>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</si>
  <si>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</si>
  <si>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</si>
  <si>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</si>
  <si>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</si>
  <si>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</si>
  <si>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</si>
  <si>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</si>
  <si>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</si>
  <si>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</si>
  <si>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</si>
  <si>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</si>
  <si>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</si>
  <si>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</si>
  <si>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</si>
  <si>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</si>
  <si>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</si>
  <si>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</si>
  <si>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</si>
  <si>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</si>
  <si>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</si>
  <si>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</si>
  <si>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</si>
  <si>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</si>
  <si>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</si>
  <si>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</si>
  <si>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</si>
  <si>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</si>
  <si>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</si>
  <si>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</si>
  <si>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</si>
  <si>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</si>
  <si>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</si>
  <si>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</si>
  <si>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</si>
  <si>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</si>
  <si>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</si>
  <si>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</si>
  <si>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</si>
  <si>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</si>
  <si>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</si>
  <si>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</si>
  <si>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</si>
  <si>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</si>
  <si>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</si>
  <si>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</si>
  <si>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</si>
  <si>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</si>
  <si>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</si>
  <si>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</si>
  <si>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</si>
  <si>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</si>
  <si>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</si>
  <si>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</si>
  <si>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</si>
  <si>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</si>
  <si>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</si>
  <si>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</si>
  <si>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</si>
  <si>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</si>
  <si>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</si>
  <si>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</si>
  <si>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</si>
  <si>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</si>
  <si>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</si>
  <si>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</si>
  <si>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</si>
  <si>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</si>
  <si>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</si>
  <si>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</si>
  <si>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</si>
  <si>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</si>
  <si>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</si>
  <si>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</si>
  <si>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</si>
  <si>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</si>
  <si>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</si>
  <si>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</si>
  <si>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</si>
  <si>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</si>
  <si>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</si>
  <si>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</si>
  <si>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</si>
  <si>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</si>
  <si>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</si>
  <si>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</si>
  <si>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</si>
  <si>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</si>
  <si>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</si>
  <si>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</si>
  <si>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</si>
  <si>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</si>
  <si>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</si>
  <si>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</si>
  <si>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</si>
  <si>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</si>
  <si>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</si>
  <si>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</si>
  <si>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</si>
  <si>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</si>
  <si>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</si>
  <si>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</si>
  <si>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</si>
  <si>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</si>
  <si>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</si>
  <si>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</si>
  <si>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</si>
  <si>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</si>
  <si>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</si>
  <si>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</si>
  <si>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</si>
  <si>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</si>
  <si>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</si>
  <si>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</si>
  <si>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</si>
  <si>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</si>
  <si>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</si>
  <si>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</si>
  <si>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</si>
  <si>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</si>
  <si>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</si>
  <si>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</si>
  <si>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</si>
  <si>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</si>
  <si>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</si>
  <si>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</si>
  <si>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</si>
  <si>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</si>
  <si>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</si>
  <si>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</si>
  <si>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</si>
  <si>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</si>
  <si>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</si>
  <si>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</si>
  <si>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</si>
  <si>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</si>
  <si>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</si>
  <si>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</si>
  <si>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</si>
  <si>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</si>
  <si>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</si>
  <si>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</si>
  <si>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</si>
  <si>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</si>
  <si>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</si>
  <si>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</si>
  <si>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</si>
  <si>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</si>
  <si>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</si>
  <si>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</si>
  <si>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</si>
  <si>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</si>
  <si>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</si>
  <si>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</si>
  <si>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</si>
  <si>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</si>
  <si>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</si>
  <si>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</si>
  <si>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</si>
  <si>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</si>
  <si>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</si>
  <si>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</si>
  <si>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</si>
  <si>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</si>
  <si>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</si>
  <si>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</si>
  <si>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</si>
  <si>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</si>
  <si>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</si>
  <si>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</si>
  <si>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</si>
  <si>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</si>
  <si>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</si>
  <si>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</si>
  <si>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</si>
  <si>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</si>
  <si>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</si>
  <si>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</si>
  <si>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</si>
  <si>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</si>
  <si>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</si>
  <si>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</si>
  <si>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</si>
  <si>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</si>
  <si>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</si>
  <si>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</si>
  <si>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</si>
  <si>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</si>
  <si>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</si>
  <si>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</si>
  <si>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</si>
  <si>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</si>
  <si>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</si>
  <si>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</si>
  <si>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</si>
  <si>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</si>
  <si>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</si>
  <si>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</si>
  <si>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</si>
  <si>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</si>
  <si>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</si>
  <si>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</si>
  <si>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</si>
  <si>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</si>
  <si>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</si>
  <si>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</si>
  <si>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</si>
  <si>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</si>
  <si>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</si>
  <si>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</si>
  <si>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</si>
  <si>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</si>
  <si>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</si>
  <si>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</si>
  <si>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</si>
  <si>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</si>
  <si>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</si>
  <si>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</si>
  <si>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</si>
  <si>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</si>
  <si>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</si>
  <si>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</si>
  <si>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</si>
  <si>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</si>
  <si>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</si>
  <si>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</si>
  <si>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</si>
  <si>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</si>
  <si>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</si>
  <si>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</si>
  <si>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</si>
  <si>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</si>
  <si>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</si>
  <si>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</si>
  <si>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</si>
  <si>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</si>
  <si>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</si>
  <si>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</si>
  <si>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</si>
  <si>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</si>
  <si>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</si>
  <si>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</si>
  <si>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</si>
  <si>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</si>
  <si>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</si>
  <si>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</si>
  <si>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</si>
  <si>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</si>
  <si>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</si>
  <si>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</si>
  <si>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</si>
  <si>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</si>
  <si>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</si>
  <si>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</si>
  <si>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</si>
  <si>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</si>
  <si>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</si>
  <si>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</si>
  <si>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</si>
  <si>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</si>
  <si>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</si>
  <si>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</si>
  <si>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</si>
  <si>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</si>
  <si>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</si>
  <si>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</si>
  <si>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</si>
  <si>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</si>
  <si>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</si>
  <si>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</si>
  <si>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</si>
  <si>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</si>
  <si>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</si>
  <si>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</si>
  <si>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</si>
  <si>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</si>
  <si>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</si>
  <si>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</si>
  <si>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</si>
  <si>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</si>
  <si>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</si>
  <si>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</si>
  <si>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</si>
  <si>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</si>
  <si>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</si>
  <si>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</si>
  <si>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</si>
  <si>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</si>
  <si>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</si>
  <si>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</si>
  <si>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</si>
  <si>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</si>
  <si>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</si>
  <si>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</si>
  <si>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</si>
  <si>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</si>
  <si>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</si>
  <si>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</si>
  <si>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</si>
  <si>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</si>
  <si>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</si>
  <si>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</si>
  <si>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</si>
  <si>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</si>
  <si>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</si>
  <si>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</si>
  <si>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</si>
  <si>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</si>
  <si>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</si>
  <si>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</si>
  <si>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</si>
  <si>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</si>
  <si>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</si>
  <si>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</si>
  <si>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</si>
  <si>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</si>
  <si>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</si>
  <si>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</si>
  <si>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</si>
  <si>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</si>
  <si>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</si>
  <si>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</si>
  <si>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</si>
  <si>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</si>
  <si>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</si>
  <si>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</si>
  <si>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</si>
  <si>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</si>
  <si>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</si>
  <si>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</si>
  <si>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</si>
  <si>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</si>
  <si>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</si>
  <si>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</si>
  <si>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</si>
  <si>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</si>
  <si>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</si>
  <si>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</si>
  <si>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</si>
  <si>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</si>
  <si>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</si>
  <si>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</si>
  <si>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</si>
  <si>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</si>
  <si>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</si>
  <si>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</si>
  <si>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</si>
  <si>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</si>
  <si>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</si>
  <si>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</si>
  <si>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</si>
  <si>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</si>
  <si>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</si>
  <si>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</si>
  <si>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</si>
  <si>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</si>
  <si>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</si>
  <si>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</si>
  <si>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</si>
  <si>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</si>
  <si>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</si>
  <si>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</si>
  <si>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</si>
  <si>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</si>
  <si>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</si>
  <si>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</si>
  <si>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</si>
  <si>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</si>
  <si>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</si>
  <si>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</si>
  <si>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</si>
  <si>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</si>
  <si>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</si>
  <si>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</si>
  <si>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</si>
  <si>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</si>
  <si>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</si>
  <si>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</si>
  <si>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</si>
  <si>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</si>
  <si>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</si>
  <si>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</si>
  <si>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</si>
  <si>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</si>
  <si>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</si>
  <si>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</si>
  <si>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</si>
  <si>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</si>
  <si>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</si>
  <si>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</si>
  <si>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</si>
  <si>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</si>
  <si>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</si>
  <si>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</si>
  <si>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</si>
  <si>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</si>
  <si>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</si>
  <si>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</si>
  <si>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</si>
  <si>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</si>
  <si>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</si>
  <si>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</si>
  <si>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</si>
  <si>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</si>
  <si>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</si>
  <si>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</si>
  <si>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</si>
  <si>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</si>
  <si>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</si>
  <si>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</si>
  <si>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</si>
  <si>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</si>
  <si>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</si>
  <si>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</si>
  <si>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</si>
  <si>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</si>
  <si>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</si>
  <si>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</si>
  <si>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</si>
  <si>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</si>
  <si>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</si>
  <si>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</si>
  <si>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</si>
  <si>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</si>
  <si>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</si>
  <si>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</si>
  <si>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</si>
  <si>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</si>
  <si>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</si>
  <si>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</si>
  <si>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</si>
  <si>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</si>
  <si>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</si>
  <si>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</si>
  <si>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</si>
  <si>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</si>
  <si>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</si>
  <si>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</si>
  <si>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</si>
  <si>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</si>
  <si>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</si>
  <si>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</si>
  <si>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</si>
  <si>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</si>
  <si>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</si>
  <si>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</si>
  <si>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</si>
  <si>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</si>
  <si>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</si>
  <si>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</si>
  <si>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</si>
  <si>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</si>
  <si>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</si>
  <si>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</si>
  <si>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</si>
  <si>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</si>
  <si>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</si>
  <si>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</si>
  <si>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</si>
  <si>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</si>
  <si>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</si>
  <si>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</si>
  <si>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</si>
  <si>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</si>
  <si>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</si>
  <si>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</si>
  <si>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</si>
  <si>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</si>
  <si>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</si>
  <si>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</si>
  <si>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</si>
  <si>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</si>
  <si>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</si>
  <si>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</si>
  <si>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</si>
  <si>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</si>
  <si>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</si>
  <si>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</si>
  <si>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</si>
  <si>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</si>
  <si>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</si>
  <si>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</si>
  <si>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</si>
  <si>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</si>
  <si>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</si>
  <si>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</si>
  <si>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</si>
  <si>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</si>
  <si>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</si>
  <si>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</si>
  <si>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</si>
  <si>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</si>
  <si>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</si>
  <si>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</si>
  <si>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</si>
  <si>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</si>
  <si>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</si>
  <si>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</si>
  <si>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</si>
  <si>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</si>
  <si>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</si>
  <si>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</si>
  <si>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</si>
  <si>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</si>
  <si>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</si>
  <si>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</si>
  <si>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</si>
  <si>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</si>
  <si>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</si>
  <si>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</si>
  <si>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</si>
  <si>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</si>
  <si>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</si>
  <si>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</si>
  <si>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</si>
  <si>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</si>
  <si>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</si>
  <si>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</si>
  <si>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</si>
  <si>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</si>
  <si>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</si>
  <si>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</si>
  <si>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</si>
  <si>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</si>
  <si>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</si>
  <si>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</si>
  <si>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</si>
  <si>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</si>
  <si>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</si>
  <si>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</si>
  <si>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</si>
  <si>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</si>
  <si>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</si>
  <si>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</si>
  <si>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</si>
  <si>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</si>
  <si>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</si>
  <si>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</si>
  <si>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</si>
  <si>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</si>
  <si>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</si>
  <si>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</si>
  <si>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</si>
  <si>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</si>
  <si>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</si>
  <si>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</si>
  <si>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</si>
  <si>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</si>
  <si>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</si>
  <si>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</si>
  <si>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</si>
  <si>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</si>
  <si>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</si>
  <si>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</si>
  <si>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</si>
  <si>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</si>
  <si>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</si>
  <si>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</si>
  <si>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</si>
  <si>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</si>
  <si>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</si>
  <si>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</si>
  <si>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</si>
  <si>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</si>
  <si>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</si>
  <si>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</si>
  <si>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</si>
  <si>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</si>
  <si>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</si>
  <si>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</si>
  <si>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</si>
  <si>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</si>
  <si>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</si>
  <si>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</si>
  <si>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</si>
  <si>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</si>
  <si>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</si>
  <si>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</si>
  <si>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</si>
  <si>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</si>
  <si>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</si>
  <si>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</si>
  <si>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</si>
  <si>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</si>
  <si>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</si>
  <si>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</si>
  <si>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</si>
  <si>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</si>
  <si>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</si>
  <si>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</si>
  <si>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</si>
  <si>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</si>
  <si>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</si>
  <si>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</si>
  <si>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</si>
  <si>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</si>
  <si>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</si>
  <si>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</si>
  <si>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</si>
  <si>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</si>
  <si>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</si>
  <si>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</si>
  <si>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</si>
  <si>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</si>
  <si>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</si>
  <si>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</si>
  <si>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</si>
  <si>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</si>
  <si>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</si>
  <si>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</si>
  <si>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</si>
  <si>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</si>
  <si>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</si>
  <si>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</si>
  <si>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</si>
  <si>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</si>
  <si>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</si>
  <si>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</si>
  <si>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</si>
  <si>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</si>
  <si>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</si>
  <si>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</si>
  <si>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</si>
  <si>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</si>
  <si>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</si>
  <si>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</si>
  <si>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</si>
  <si>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</si>
  <si>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</si>
  <si>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</si>
  <si>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</si>
  <si>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</si>
  <si>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</si>
  <si>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</si>
  <si>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</si>
  <si>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</si>
  <si>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</si>
  <si>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</si>
  <si>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</si>
  <si>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</si>
  <si>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</si>
  <si>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</si>
  <si>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</si>
  <si>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</si>
  <si>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</si>
  <si>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</si>
  <si>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</si>
  <si>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</si>
  <si>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</si>
  <si>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</si>
  <si>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</si>
  <si>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</si>
  <si>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</si>
  <si>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</si>
  <si>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</si>
  <si>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</si>
  <si>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</si>
  <si>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</si>
  <si>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</si>
  <si>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</si>
  <si>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</si>
  <si>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</si>
  <si>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</si>
  <si>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</si>
  <si>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</si>
  <si>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</si>
  <si>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</si>
  <si>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</si>
  <si>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</si>
  <si>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</si>
  <si>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</si>
  <si>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</si>
  <si>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</si>
  <si>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</si>
  <si>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</si>
  <si>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</si>
  <si>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</si>
  <si>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</si>
  <si>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</si>
  <si>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</si>
  <si>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</si>
  <si>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</si>
  <si>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</si>
  <si>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</si>
  <si>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</si>
  <si>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</si>
  <si>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</si>
  <si>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</si>
  <si>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</si>
  <si>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</si>
  <si>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</si>
  <si>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</si>
  <si>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</si>
  <si>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</si>
  <si>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</si>
  <si>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</si>
  <si>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</si>
  <si>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</si>
  <si>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</si>
  <si>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</si>
  <si>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</si>
  <si>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</si>
  <si>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</si>
  <si>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</si>
  <si>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</si>
  <si>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</si>
  <si>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</si>
  <si>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</si>
  <si>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</si>
  <si>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</si>
  <si>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</si>
  <si>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</si>
  <si>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</si>
  <si>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</si>
  <si>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</si>
  <si>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</si>
  <si>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</si>
  <si>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</si>
  <si>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</si>
  <si>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</si>
  <si>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</si>
  <si>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</si>
  <si>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</si>
  <si>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</si>
  <si>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</si>
  <si>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</si>
  <si>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</si>
  <si>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</si>
  <si>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</si>
  <si>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</si>
  <si>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</si>
  <si>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</si>
  <si>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</si>
  <si>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</si>
  <si>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</si>
  <si>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</si>
  <si>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</si>
  <si>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</si>
  <si>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</si>
  <si>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</si>
  <si>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</si>
  <si>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</si>
  <si>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</si>
  <si>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</si>
  <si>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</si>
  <si>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</si>
  <si>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</si>
  <si>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</si>
  <si>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</si>
  <si>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</si>
  <si>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</si>
  <si>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</si>
  <si>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</si>
  <si>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</si>
  <si>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</si>
  <si>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</si>
  <si>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</si>
  <si>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</si>
  <si>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</si>
  <si>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</si>
  <si>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</si>
  <si>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</si>
  <si>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</si>
  <si>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</si>
  <si>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</si>
  <si>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</si>
  <si>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</si>
  <si>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</si>
  <si>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</si>
  <si>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</si>
  <si>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</si>
  <si>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</si>
  <si>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</si>
  <si>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</si>
  <si>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</si>
  <si>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</si>
  <si>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</si>
  <si>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</si>
  <si>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</si>
  <si>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</si>
  <si>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</si>
  <si>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</si>
  <si>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</si>
  <si>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</si>
  <si>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</si>
  <si>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</si>
  <si>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</si>
  <si>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</si>
  <si>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</si>
  <si>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</si>
  <si>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</si>
  <si>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</si>
  <si>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</si>
  <si>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</si>
  <si>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</si>
  <si>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</si>
  <si>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</si>
  <si>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</si>
  <si>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</si>
  <si>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</si>
  <si>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</si>
  <si>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</si>
  <si>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</si>
  <si>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</si>
  <si>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</si>
  <si>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</si>
  <si>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</si>
  <si>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</si>
  <si>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</si>
  <si>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</si>
  <si>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</si>
  <si>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</si>
  <si>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</si>
  <si>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</si>
  <si>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</si>
  <si>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</si>
  <si>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</si>
  <si>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</si>
  <si>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</si>
  <si>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</si>
  <si>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</si>
  <si>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</si>
  <si>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</si>
  <si>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</si>
  <si>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</si>
  <si>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</si>
  <si>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</si>
  <si>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</si>
  <si>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</si>
  <si>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</si>
  <si>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</si>
  <si>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</si>
  <si>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</si>
  <si>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</si>
  <si>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</si>
  <si>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</si>
  <si>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</si>
  <si>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</si>
  <si>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</si>
  <si>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</si>
  <si>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</si>
  <si>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</si>
  <si>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</si>
  <si>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</si>
  <si>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</si>
  <si>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</si>
  <si>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</si>
  <si>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</si>
  <si>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</si>
  <si>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</si>
  <si>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</si>
  <si>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</si>
  <si>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</si>
  <si>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</si>
  <si>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</si>
  <si>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</si>
  <si>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</si>
  <si>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</si>
  <si>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</si>
  <si>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</si>
  <si>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</si>
  <si>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</si>
  <si>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</si>
  <si>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</si>
  <si>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</si>
  <si>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</si>
  <si>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</si>
  <si>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</si>
  <si>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</si>
  <si>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</si>
  <si>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</si>
  <si>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</si>
  <si>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</si>
  <si>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</si>
  <si>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</si>
  <si>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</si>
  <si>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</si>
  <si>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</si>
  <si>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</si>
  <si>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</si>
  <si>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</si>
  <si>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</si>
  <si>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</si>
  <si>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</si>
  <si>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</si>
  <si>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</si>
  <si>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</si>
  <si>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</si>
  <si>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</si>
  <si>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</si>
  <si>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</si>
  <si>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</si>
  <si>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</si>
  <si>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</si>
  <si>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</si>
  <si>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</si>
  <si>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</si>
  <si>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</si>
  <si>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</si>
  <si>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</si>
  <si>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</si>
  <si>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</si>
  <si>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</si>
  <si>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</si>
  <si>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</si>
  <si>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</si>
  <si>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</si>
  <si>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</si>
  <si>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</si>
  <si>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</si>
  <si>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</si>
  <si>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</si>
  <si>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</si>
  <si>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</si>
  <si>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</si>
  <si>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</si>
  <si>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</si>
  <si>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</si>
  <si>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</si>
  <si>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</si>
  <si>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</si>
  <si>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</si>
  <si>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</si>
  <si>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</si>
  <si>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</si>
  <si>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</si>
  <si>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</si>
  <si>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</si>
  <si>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</si>
  <si>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</si>
  <si>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</si>
  <si>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</si>
  <si>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</si>
  <si>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</si>
  <si>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</si>
  <si>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</si>
  <si>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</si>
  <si>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</si>
  <si>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</si>
  <si>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</si>
  <si>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</si>
  <si>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</si>
  <si>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</si>
  <si>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</si>
  <si>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</si>
  <si>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</si>
  <si>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</si>
  <si>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</si>
  <si>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</si>
  <si>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</si>
  <si>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</si>
  <si>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</si>
  <si>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</si>
  <si>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</si>
  <si>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</si>
  <si>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</si>
  <si>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</si>
  <si>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</si>
  <si>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</si>
  <si>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</si>
  <si>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</si>
  <si>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</si>
  <si>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</si>
  <si>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</si>
  <si>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</si>
  <si>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</si>
  <si>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</si>
  <si>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</si>
  <si>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</si>
  <si>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</si>
  <si>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</si>
  <si>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</si>
  <si>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</si>
  <si>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</si>
  <si>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</si>
  <si>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</si>
  <si>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</si>
  <si>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</si>
  <si>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</si>
  <si>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</si>
  <si>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</si>
  <si>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</si>
  <si>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</si>
  <si>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</si>
  <si>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</si>
  <si>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</si>
  <si>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</si>
  <si>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</si>
  <si>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</si>
  <si>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</si>
  <si>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</si>
  <si>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</si>
  <si>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</si>
  <si>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</si>
  <si>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</si>
  <si>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</si>
  <si>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</si>
  <si>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</si>
  <si>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</si>
  <si>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</si>
  <si>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</si>
  <si>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</si>
  <si>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</si>
  <si>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</si>
  <si>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</si>
  <si>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</si>
  <si>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</si>
  <si>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</si>
  <si>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</si>
  <si>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</si>
  <si>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</si>
  <si>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</si>
  <si>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</si>
  <si>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</si>
  <si>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</si>
  <si>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</si>
  <si>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</si>
  <si>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</si>
  <si>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</si>
  <si>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</si>
  <si>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</si>
  <si>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</si>
  <si>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</si>
  <si>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</si>
  <si>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</si>
  <si>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</si>
  <si>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</si>
  <si>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</si>
  <si>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</si>
  <si>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</si>
  <si>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</si>
  <si>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</si>
  <si>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</si>
  <si>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</si>
  <si>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</si>
  <si>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</si>
  <si>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</si>
  <si>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</si>
  <si>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</si>
  <si>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</si>
  <si>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</si>
  <si>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</si>
  <si>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</si>
  <si>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</si>
  <si>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</si>
  <si>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</si>
  <si>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</si>
  <si>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</si>
  <si>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</si>
  <si>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</si>
  <si>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</si>
  <si>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</si>
  <si>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</si>
  <si>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</si>
  <si>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</si>
  <si>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</si>
  <si>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</si>
  <si>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</si>
  <si>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</si>
  <si>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</si>
  <si>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</si>
  <si>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</si>
  <si>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</si>
  <si>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</si>
  <si>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</si>
  <si>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</si>
  <si>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</si>
  <si>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</si>
  <si>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</si>
  <si>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</si>
  <si>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</si>
  <si>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</si>
  <si>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</si>
  <si>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</si>
  <si>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</si>
  <si>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</si>
  <si>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</si>
  <si>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</si>
  <si>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</si>
  <si>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</si>
  <si>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</si>
  <si>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</si>
  <si>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</si>
  <si>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</si>
  <si>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</si>
  <si>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</si>
  <si>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</si>
  <si>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</si>
  <si>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</si>
  <si>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</si>
  <si>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</si>
  <si>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</si>
  <si>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</si>
  <si>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</si>
  <si>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</si>
  <si>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</si>
  <si>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</si>
  <si>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</si>
  <si>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</si>
  <si>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</si>
  <si>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</si>
  <si>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</si>
  <si>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</si>
  <si>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</si>
  <si>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</si>
  <si>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</si>
  <si>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</si>
  <si>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</si>
  <si>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</si>
  <si>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</si>
  <si>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</si>
  <si>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</si>
  <si>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</si>
  <si>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</si>
  <si>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</si>
  <si>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</si>
  <si>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</si>
  <si>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</si>
  <si>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</si>
  <si>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</si>
  <si>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</si>
  <si>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</si>
  <si>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</si>
  <si>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</si>
  <si>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</si>
  <si>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</si>
  <si>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</si>
  <si>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</si>
  <si>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</si>
  <si>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</si>
  <si>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</si>
  <si>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</si>
  <si>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</si>
  <si>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</si>
  <si>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</si>
  <si>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</si>
  <si>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</si>
  <si>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</si>
  <si>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</si>
  <si>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</si>
  <si>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</si>
  <si>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</si>
  <si>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</si>
  <si>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</si>
  <si>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</si>
  <si>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</si>
  <si>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</si>
  <si>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</si>
  <si>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</si>
  <si>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</si>
  <si>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</si>
  <si>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</si>
  <si>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</si>
  <si>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</si>
  <si>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</si>
  <si>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</si>
  <si>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</si>
  <si>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</si>
  <si>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</si>
  <si>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</si>
  <si>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</si>
  <si>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</si>
  <si>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</si>
  <si>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</si>
  <si>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</si>
  <si>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</si>
  <si>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</si>
  <si>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</si>
  <si>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</si>
  <si>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</si>
  <si>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</si>
  <si>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</si>
  <si>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</si>
  <si>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</si>
  <si>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</si>
  <si>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</si>
  <si>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</si>
  <si>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</si>
  <si>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</si>
  <si>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</si>
  <si>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</si>
  <si>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</si>
  <si>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</si>
  <si>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</si>
  <si>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</si>
  <si>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</si>
  <si>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</si>
  <si>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</si>
  <si>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</si>
  <si>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</si>
  <si>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</si>
  <si>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</si>
  <si>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</si>
  <si>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</si>
  <si>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</si>
  <si>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</si>
  <si>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</si>
  <si>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</si>
  <si>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</si>
  <si>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</si>
  <si>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</si>
  <si>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</si>
  <si>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</si>
  <si>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</si>
  <si>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</si>
  <si>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</si>
  <si>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</si>
  <si>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</si>
  <si>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</si>
  <si>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</si>
  <si>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</si>
  <si>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</si>
  <si>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</si>
  <si>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</si>
  <si>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</si>
  <si>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</si>
  <si>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</si>
  <si>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</si>
  <si>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</si>
  <si>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</si>
  <si>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</si>
  <si>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</si>
  <si>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</si>
  <si>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</si>
  <si>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</si>
  <si>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</si>
  <si>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</si>
  <si>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</si>
  <si>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</si>
  <si>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</si>
  <si>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</si>
  <si>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</si>
  <si>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</si>
  <si>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</si>
  <si>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</si>
  <si>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</si>
  <si>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</si>
  <si>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</si>
  <si>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</si>
  <si>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</si>
  <si>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</si>
  <si>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</si>
  <si>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</si>
  <si>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</si>
  <si>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</si>
  <si>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</si>
  <si>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</si>
  <si>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</si>
  <si>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</si>
  <si>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</si>
  <si>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</si>
  <si>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</si>
  <si>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</si>
  <si>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</si>
  <si>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</si>
  <si>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</si>
  <si>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</si>
  <si>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</si>
  <si>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</si>
  <si>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</si>
  <si>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</si>
  <si>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</si>
  <si>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</si>
  <si>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</si>
  <si>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</si>
  <si>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</si>
  <si>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</si>
  <si>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</si>
  <si>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</si>
  <si>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</si>
  <si>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</si>
  <si>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</si>
  <si>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</si>
  <si>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</si>
  <si>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</si>
  <si>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</si>
  <si>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</si>
  <si>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</si>
  <si>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</si>
  <si>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</si>
  <si>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</si>
  <si>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</si>
  <si>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</si>
  <si>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</si>
  <si>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</si>
  <si>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</si>
  <si>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</si>
  <si>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</si>
  <si>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</si>
  <si>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</si>
  <si>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</si>
  <si>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</si>
  <si>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</si>
  <si>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</si>
  <si>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</si>
  <si>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</si>
  <si>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</si>
  <si>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</si>
  <si>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</si>
  <si>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</si>
  <si>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</si>
  <si>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</si>
  <si>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</si>
  <si>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</si>
  <si>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</si>
  <si>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</si>
  <si>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</si>
  <si>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</si>
  <si>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</si>
  <si>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</si>
  <si>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</si>
  <si>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</si>
  <si>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</si>
  <si>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</si>
  <si>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</si>
  <si>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</si>
  <si>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</si>
  <si>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</si>
  <si>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</si>
  <si>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</si>
  <si>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</si>
  <si>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</si>
  <si>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</si>
  <si>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</si>
  <si>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</si>
  <si>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</si>
  <si>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</si>
  <si>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</si>
  <si>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</si>
  <si>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</si>
  <si>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</si>
  <si>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</si>
  <si>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</si>
  <si>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</si>
  <si>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</si>
  <si>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</si>
  <si>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</si>
  <si>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</si>
  <si>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</si>
  <si>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</si>
  <si>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</si>
  <si>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</si>
  <si>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</si>
  <si>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</si>
  <si>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</si>
  <si>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</si>
  <si>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</si>
  <si>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</si>
  <si>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</si>
  <si>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</si>
  <si>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</si>
  <si>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</si>
  <si>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</si>
  <si>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</si>
  <si>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</si>
  <si>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</si>
  <si>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</si>
  <si>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</si>
  <si>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</si>
  <si>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</si>
  <si>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</si>
  <si>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</si>
  <si>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</si>
  <si>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</si>
  <si>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</si>
  <si>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</si>
  <si>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</si>
  <si>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</si>
  <si>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</si>
  <si>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</si>
  <si>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</si>
  <si>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</si>
  <si>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</si>
  <si>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</si>
  <si>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</si>
  <si>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</si>
  <si>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</si>
  <si>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</si>
  <si>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</si>
  <si>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</si>
  <si>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</si>
  <si>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</si>
  <si>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</si>
  <si>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</si>
  <si>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</si>
  <si>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</si>
  <si>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</si>
  <si>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</si>
  <si>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</si>
  <si>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</si>
  <si>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</si>
  <si>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</si>
  <si>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</si>
  <si>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</si>
  <si>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</si>
  <si>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</si>
  <si>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</si>
  <si>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</si>
  <si>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</si>
  <si>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</si>
  <si>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</si>
  <si>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</si>
  <si>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</si>
  <si>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</si>
  <si>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</si>
  <si>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</si>
  <si>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</si>
  <si>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</si>
  <si>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</si>
  <si>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</si>
  <si>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</si>
  <si>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</si>
  <si>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</si>
  <si>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</si>
  <si>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</si>
  <si>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</si>
  <si>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</si>
  <si>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</si>
  <si>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</si>
  <si>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</si>
  <si>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</si>
  <si>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</si>
  <si>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</si>
  <si>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</si>
  <si>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</si>
  <si>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</si>
  <si>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</si>
  <si>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</si>
  <si>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</si>
  <si>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</si>
  <si>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</si>
  <si>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</si>
  <si>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</si>
  <si>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</si>
  <si>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</si>
  <si>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</si>
  <si>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</si>
  <si>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</si>
  <si>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</si>
  <si>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</si>
  <si>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</si>
  <si>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</si>
  <si>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</si>
  <si>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</si>
  <si>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</si>
  <si>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</si>
  <si>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</si>
  <si>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</si>
  <si>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</si>
  <si>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</si>
  <si>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</si>
  <si>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</si>
  <si>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</si>
  <si>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</si>
  <si>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</si>
  <si>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</si>
  <si>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</si>
  <si>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</si>
  <si>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</si>
  <si>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</si>
  <si>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</si>
  <si>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</si>
  <si>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</si>
  <si>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</si>
  <si>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</si>
  <si>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</si>
  <si>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</si>
  <si>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</si>
  <si>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</si>
  <si>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</si>
  <si>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</si>
  <si>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</si>
  <si>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</si>
  <si>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</si>
  <si>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</si>
  <si>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</si>
  <si>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</si>
  <si>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</si>
  <si>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</si>
  <si>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</si>
  <si>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</si>
  <si>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</si>
  <si>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</si>
  <si>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</si>
  <si>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</si>
  <si>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</si>
  <si>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</si>
  <si>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</si>
  <si>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</si>
  <si>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</si>
  <si>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</si>
  <si>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</si>
  <si>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</si>
  <si>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</si>
  <si>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</si>
  <si>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</si>
  <si>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</si>
  <si>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</si>
  <si>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</si>
  <si>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</si>
  <si>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</si>
  <si>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</si>
  <si>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</si>
  <si>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</si>
  <si>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</si>
  <si>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</si>
  <si>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</si>
  <si>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</si>
  <si>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</si>
  <si>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</si>
  <si>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</si>
  <si>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</si>
  <si>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</si>
  <si>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</si>
  <si>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</si>
  <si>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</si>
  <si>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</si>
  <si>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</si>
  <si>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</si>
  <si>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</si>
  <si>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</si>
  <si>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</si>
  <si>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</si>
  <si>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</si>
  <si>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</si>
  <si>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</si>
  <si>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</si>
  <si>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</si>
  <si>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</si>
  <si>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</si>
  <si>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</si>
  <si>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</si>
  <si>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</si>
  <si>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</si>
  <si>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</si>
  <si>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</si>
  <si>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</si>
  <si>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</si>
  <si>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</si>
  <si>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</si>
  <si>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</si>
  <si>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</si>
  <si>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</si>
  <si>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</si>
  <si>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</si>
  <si>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</si>
  <si>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</si>
  <si>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</si>
  <si>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</si>
  <si>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</si>
  <si>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</si>
  <si>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</si>
  <si>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</si>
  <si>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</si>
  <si>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</si>
  <si>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</si>
  <si>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</si>
  <si>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</si>
  <si>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</si>
  <si>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</si>
  <si>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</si>
  <si>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</si>
  <si>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</si>
  <si>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</si>
  <si>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</si>
  <si>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</si>
  <si>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</si>
  <si>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</si>
  <si>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</si>
  <si>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</si>
  <si>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</si>
  <si>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</si>
  <si>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</si>
  <si>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</si>
  <si>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</si>
  <si>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</si>
  <si>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</si>
  <si>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</si>
  <si>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</si>
  <si>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</si>
  <si>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</si>
  <si>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</si>
  <si>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</si>
  <si>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</si>
  <si>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</si>
  <si>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</si>
  <si>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</si>
  <si>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</si>
  <si>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</si>
  <si>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</si>
  <si>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</si>
  <si>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</si>
  <si>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</si>
  <si>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</si>
  <si>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</si>
  <si>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</si>
  <si>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</si>
  <si>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</si>
  <si>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</si>
  <si>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</si>
  <si>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</si>
  <si>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</si>
  <si>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</si>
  <si>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</si>
  <si>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</si>
  <si>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</si>
  <si>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</si>
  <si>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</si>
  <si>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</si>
  <si>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</si>
  <si>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</si>
  <si>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</si>
  <si>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</si>
  <si>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</si>
  <si>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</si>
  <si>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</si>
  <si>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</si>
  <si>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</si>
  <si>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</si>
  <si>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</si>
  <si>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</si>
  <si>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</si>
  <si>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</si>
  <si>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</si>
  <si>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</si>
  <si>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</si>
  <si>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</si>
  <si>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</si>
  <si>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</si>
  <si>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</si>
  <si>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</si>
  <si>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</si>
  <si>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</si>
  <si>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</si>
  <si>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</si>
  <si>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</si>
  <si>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</si>
  <si>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</si>
  <si>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</si>
  <si>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</si>
  <si>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</si>
  <si>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</si>
  <si>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</si>
  <si>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</si>
  <si>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</si>
  <si>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</si>
  <si>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</si>
  <si>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</si>
  <si>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</si>
  <si>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</si>
  <si>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</si>
  <si>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</si>
  <si>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</si>
  <si>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</si>
  <si>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</si>
  <si>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</si>
  <si>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</si>
  <si>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</si>
  <si>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</si>
  <si>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</si>
  <si>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</si>
  <si>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</si>
  <si>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</si>
  <si>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</si>
  <si>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</si>
  <si>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</si>
  <si>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</si>
  <si>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</si>
  <si>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</si>
  <si>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</si>
  <si>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</si>
  <si>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</si>
  <si>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</si>
  <si>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</si>
  <si>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</si>
  <si>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</si>
  <si>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</si>
  <si>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</si>
  <si>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</si>
  <si>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</si>
  <si>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</si>
  <si>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</si>
  <si>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</si>
  <si>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</si>
  <si>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</si>
  <si>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</si>
  <si>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</si>
  <si>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</si>
  <si>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</si>
  <si>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</si>
  <si>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</si>
  <si>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</si>
  <si>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</si>
  <si>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</si>
  <si>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</si>
  <si>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</si>
  <si>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</si>
  <si>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</si>
  <si>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</si>
  <si>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</si>
  <si>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</si>
  <si>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</si>
  <si>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</si>
  <si>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</si>
  <si>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</si>
  <si>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</si>
  <si>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</si>
  <si>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</si>
  <si>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</si>
  <si>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</si>
  <si>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</si>
  <si>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</si>
  <si>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</si>
  <si>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</si>
  <si>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</si>
  <si>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</si>
  <si>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</si>
  <si>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</si>
  <si>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</si>
  <si>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</si>
  <si>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</si>
  <si>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</si>
  <si>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</si>
  <si>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</si>
  <si>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</si>
  <si>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</si>
  <si>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</si>
  <si>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</si>
  <si>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</si>
  <si>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</si>
  <si>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</si>
  <si>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</si>
  <si>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</si>
  <si>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</si>
  <si>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</si>
  <si>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</si>
  <si>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</si>
  <si>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</si>
  <si>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</si>
  <si>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</si>
  <si>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</si>
  <si>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</si>
  <si>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</si>
  <si>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</si>
  <si>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</si>
  <si>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</si>
  <si>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</si>
  <si>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</si>
  <si>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</si>
  <si>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</si>
  <si>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</si>
  <si>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</si>
  <si>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</si>
  <si>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</si>
  <si>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</si>
  <si>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</si>
  <si>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</si>
  <si>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</si>
  <si>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</si>
  <si>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</si>
  <si>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</si>
  <si>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</si>
  <si>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</si>
  <si>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</si>
  <si>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</si>
  <si>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</si>
  <si>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</si>
  <si>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</si>
  <si>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</si>
  <si>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</si>
  <si>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</si>
  <si>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</si>
  <si>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</si>
  <si>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</si>
  <si>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</si>
  <si>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</si>
  <si>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</si>
  <si>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</si>
  <si>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</si>
  <si>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</si>
  <si>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</si>
  <si>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</si>
  <si>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</si>
  <si>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</si>
  <si>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</si>
  <si>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</si>
  <si>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</si>
  <si>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</si>
  <si>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</si>
  <si>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</si>
  <si>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</si>
  <si>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</si>
  <si>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</si>
  <si>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</si>
  <si>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</si>
  <si>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</si>
  <si>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</si>
  <si>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</si>
  <si>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</si>
  <si>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</si>
  <si>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</si>
  <si>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</si>
  <si>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</si>
  <si>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</si>
  <si>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</si>
  <si>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</si>
  <si>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</si>
  <si>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</si>
  <si>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</si>
  <si>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</si>
  <si>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</si>
  <si>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</si>
  <si>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</si>
  <si>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</si>
  <si>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</si>
  <si>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</si>
  <si>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</si>
  <si>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</si>
  <si>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</si>
  <si>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</si>
  <si>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</si>
  <si>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</si>
  <si>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</si>
  <si>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</si>
  <si>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</si>
  <si>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</si>
  <si>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</si>
  <si>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</si>
  <si>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</si>
  <si>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</si>
  <si>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</si>
  <si>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</si>
  <si>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</si>
  <si>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</si>
  <si>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</si>
  <si>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</si>
  <si>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</si>
  <si>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</si>
  <si>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</si>
  <si>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</si>
  <si>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</si>
  <si>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</si>
  <si>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</si>
  <si>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</si>
  <si>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</si>
  <si>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</si>
  <si>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</si>
  <si>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</si>
  <si>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</si>
  <si>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</si>
  <si>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</si>
  <si>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</si>
  <si>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</si>
  <si>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</si>
  <si>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</si>
  <si>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</si>
  <si>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</si>
  <si>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</si>
  <si>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</si>
  <si>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</si>
  <si>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</si>
  <si>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</si>
  <si>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</si>
  <si>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</si>
  <si>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</si>
  <si>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</si>
  <si>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</si>
  <si>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</si>
  <si>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</si>
  <si>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</si>
  <si>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</si>
  <si>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</si>
  <si>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</si>
  <si>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</si>
  <si>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</si>
  <si>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</si>
  <si>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</si>
  <si>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</si>
  <si>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</si>
  <si>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</si>
  <si>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</si>
  <si>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</si>
  <si>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</si>
  <si>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</si>
  <si>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</si>
  <si>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</si>
  <si>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</si>
  <si>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</si>
  <si>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</si>
  <si>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</si>
  <si>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</si>
  <si>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</si>
  <si>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</si>
  <si>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</si>
  <si>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</si>
  <si>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</si>
  <si>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</si>
  <si>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</si>
  <si>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</si>
  <si>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</si>
  <si>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</si>
  <si>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</si>
  <si>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</si>
  <si>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</si>
  <si>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</si>
  <si>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</si>
  <si>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</si>
  <si>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</si>
  <si>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</si>
  <si>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</si>
  <si>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</si>
  <si>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</si>
  <si>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</si>
  <si>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</si>
  <si>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</si>
  <si>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</si>
  <si>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</si>
  <si>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</si>
  <si>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</si>
  <si>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</si>
  <si>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</si>
  <si>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</si>
  <si>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</si>
  <si>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</si>
  <si>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</si>
  <si>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</si>
  <si>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</si>
  <si>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</si>
  <si>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</si>
  <si>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</si>
  <si>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</si>
  <si>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</si>
  <si>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</si>
  <si>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</si>
  <si>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</si>
  <si>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</si>
  <si>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</si>
  <si>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</si>
  <si>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</si>
  <si>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</si>
  <si>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</si>
  <si>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</si>
  <si>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</si>
  <si>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</si>
  <si>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</si>
  <si>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</si>
  <si>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</si>
  <si>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</si>
  <si>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</si>
  <si>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</si>
  <si>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</si>
  <si>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</si>
  <si>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</si>
  <si>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</si>
  <si>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</si>
  <si>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</si>
  <si>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</si>
  <si>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</si>
  <si>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</si>
  <si>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</si>
  <si>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</si>
  <si>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</si>
  <si>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</si>
  <si>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</si>
  <si>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</si>
  <si>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</si>
  <si>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</si>
  <si>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</si>
  <si>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</si>
  <si>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</si>
  <si>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</si>
  <si>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</si>
  <si>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</si>
  <si>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</si>
  <si>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</si>
  <si>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</si>
  <si>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</si>
  <si>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</si>
  <si>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</si>
  <si>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</si>
  <si>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</si>
  <si>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</si>
  <si>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</si>
  <si>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</si>
  <si>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</si>
  <si>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</si>
  <si>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</si>
  <si>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</si>
  <si>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</si>
  <si>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</si>
  <si>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</si>
  <si>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</si>
  <si>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</si>
  <si>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</si>
  <si>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</si>
  <si>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</si>
  <si>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</si>
  <si>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</si>
  <si>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</si>
  <si>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</si>
  <si>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</si>
  <si>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</si>
  <si>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</si>
  <si>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</si>
  <si>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</si>
  <si>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</si>
  <si>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</si>
  <si>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</si>
  <si>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</si>
  <si>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</si>
  <si>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</si>
  <si>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</si>
  <si>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</si>
  <si>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</si>
  <si>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</si>
  <si>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</si>
  <si>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</si>
  <si>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</si>
  <si>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</si>
  <si>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</si>
  <si>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</si>
  <si>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</si>
  <si>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</si>
  <si>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</si>
  <si>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</si>
  <si>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</si>
  <si>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</si>
  <si>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</si>
  <si>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</si>
  <si>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</si>
  <si>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</si>
  <si>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</si>
  <si>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</si>
  <si>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</si>
  <si>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</si>
  <si>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</si>
  <si>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</si>
  <si>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</si>
  <si>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</si>
  <si>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</si>
  <si>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</si>
  <si>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</si>
  <si>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</si>
  <si>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</si>
  <si>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</si>
  <si>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</si>
  <si>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</si>
  <si>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</si>
  <si>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</si>
  <si>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</si>
  <si>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</si>
  <si>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</si>
  <si>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</si>
  <si>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</si>
  <si>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</si>
  <si>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</si>
  <si>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</si>
  <si>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</si>
  <si>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</si>
  <si>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</si>
  <si>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</si>
  <si>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</si>
  <si>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</si>
  <si>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</si>
  <si>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</si>
  <si>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</si>
  <si>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</si>
  <si>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</si>
  <si>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</si>
  <si>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</si>
  <si>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</si>
  <si>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</si>
  <si>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</si>
  <si>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</si>
  <si>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</si>
  <si>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</si>
  <si>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</si>
  <si>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</si>
  <si>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</si>
  <si>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</si>
  <si>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</si>
  <si>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</si>
  <si>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</si>
  <si>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</si>
  <si>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</si>
  <si>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</si>
  <si>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</si>
  <si>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</si>
  <si>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</si>
  <si>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</si>
  <si>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</si>
  <si>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</si>
  <si>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</si>
  <si>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</si>
  <si>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</si>
  <si>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</si>
  <si>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</si>
  <si>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</si>
  <si>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</si>
  <si>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</si>
  <si>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</si>
  <si>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</si>
  <si>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</si>
  <si>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</si>
  <si>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</si>
  <si>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</si>
  <si>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</si>
  <si>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</si>
  <si>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</si>
  <si>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</si>
  <si>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</si>
  <si>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</si>
  <si>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</si>
  <si>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</si>
  <si>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</si>
  <si>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</si>
  <si>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</si>
  <si>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</si>
  <si>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</si>
  <si>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</si>
  <si>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</si>
  <si>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</si>
  <si>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</si>
  <si>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</si>
  <si>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</si>
  <si>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</si>
  <si>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</si>
  <si>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</si>
  <si>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</si>
  <si>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</si>
  <si>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</si>
  <si>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</si>
  <si>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</si>
  <si>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</si>
  <si>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</si>
  <si>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</si>
  <si>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</si>
  <si>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</si>
  <si>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</si>
  <si>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</si>
  <si>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</si>
  <si>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</si>
  <si>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</si>
  <si>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</si>
  <si>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</si>
  <si>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</si>
  <si>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</si>
  <si>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</si>
  <si>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</si>
  <si>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</si>
  <si>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</si>
  <si>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</si>
  <si>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</si>
  <si>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</si>
  <si>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</si>
  <si>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</si>
  <si>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</si>
  <si>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</si>
  <si>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</si>
  <si>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</si>
  <si>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</si>
  <si>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</si>
  <si>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</si>
  <si>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</si>
  <si>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</si>
  <si>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</si>
  <si>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</si>
  <si>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</si>
  <si>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</si>
  <si>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</si>
  <si>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</si>
  <si>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</si>
  <si>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</si>
  <si>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</si>
  <si>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</si>
  <si>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</si>
  <si>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</si>
  <si>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</si>
  <si>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</si>
  <si>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</si>
  <si>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</si>
  <si>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</si>
  <si>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</si>
  <si>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</si>
  <si>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</si>
  <si>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</si>
  <si>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</si>
  <si>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</si>
  <si>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</si>
  <si>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</si>
  <si>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</si>
  <si>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</si>
  <si>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</si>
  <si>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</si>
  <si>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</si>
  <si>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</si>
  <si>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</si>
  <si>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</si>
  <si>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</si>
  <si>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</si>
  <si>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</si>
  <si>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</si>
  <si>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</si>
  <si>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</si>
  <si>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</si>
  <si>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</si>
  <si>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</si>
  <si>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</si>
  <si>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</si>
  <si>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</si>
  <si>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</si>
  <si>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</si>
  <si>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</si>
  <si>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</si>
  <si>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</si>
  <si>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</si>
  <si>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</si>
  <si>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</si>
  <si>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</si>
  <si>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</si>
  <si>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</si>
  <si>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</si>
  <si>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</si>
  <si>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</si>
  <si>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</si>
  <si>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</si>
  <si>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</si>
  <si>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</si>
  <si>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</si>
  <si>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</si>
  <si>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</si>
  <si>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</si>
  <si>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</si>
  <si>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</si>
  <si>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</si>
  <si>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</si>
  <si>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</si>
  <si>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</si>
  <si>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</si>
  <si>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</si>
  <si>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</si>
  <si>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</si>
  <si>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</si>
  <si>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</si>
  <si>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</si>
  <si>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</si>
  <si>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</si>
  <si>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</si>
  <si>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</si>
  <si>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</si>
  <si>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</si>
  <si>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</si>
  <si>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</si>
  <si>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</si>
  <si>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</si>
  <si>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</si>
  <si>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</si>
  <si>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</si>
  <si>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</si>
  <si>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</si>
  <si>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</si>
  <si>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</si>
  <si>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</si>
  <si>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</si>
  <si>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</si>
  <si>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</si>
  <si>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</si>
  <si>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</si>
  <si>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</si>
  <si>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</si>
  <si>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</si>
  <si>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</si>
  <si>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</si>
  <si>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</si>
  <si>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</si>
  <si>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</si>
  <si>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</si>
  <si>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</si>
  <si>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</si>
  <si>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</si>
  <si>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</si>
  <si>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</si>
  <si>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</si>
  <si>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</si>
  <si>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</si>
  <si>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</si>
  <si>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</si>
  <si>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</si>
  <si>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</si>
  <si>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</si>
  <si>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</si>
  <si>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</si>
  <si>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</si>
  <si>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</si>
  <si>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</si>
  <si>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</si>
  <si>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</si>
  <si>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</si>
  <si>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</si>
  <si>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</si>
  <si>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</si>
  <si>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</si>
  <si>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</si>
  <si>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</si>
  <si>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</si>
  <si>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</si>
  <si>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</si>
  <si>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</si>
  <si>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</si>
  <si>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</si>
  <si>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</si>
  <si>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</si>
  <si>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</si>
  <si>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</si>
  <si>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</si>
  <si>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</si>
  <si>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</si>
  <si>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</si>
  <si>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</si>
  <si>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</si>
  <si>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</si>
  <si>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</si>
  <si>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</si>
  <si>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</si>
  <si>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</si>
  <si>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</si>
  <si>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</si>
  <si>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</si>
  <si>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</si>
  <si>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</si>
  <si>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</si>
  <si>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</si>
  <si>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</si>
  <si>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</si>
  <si>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</si>
  <si>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</si>
  <si>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</si>
  <si>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</si>
  <si>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</si>
  <si>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</si>
  <si>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</si>
  <si>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</si>
  <si>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</si>
  <si>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</si>
  <si>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</si>
  <si>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</si>
  <si>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</si>
  <si>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</si>
  <si>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</si>
  <si>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</si>
  <si>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</si>
  <si>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</si>
  <si>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</si>
  <si>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</si>
  <si>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</si>
  <si>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</si>
  <si>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</si>
  <si>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</si>
  <si>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</si>
  <si>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</si>
  <si>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</si>
  <si>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</si>
  <si>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</si>
  <si>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</si>
  <si>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</si>
  <si>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</si>
  <si>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</si>
  <si>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</si>
  <si>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</si>
  <si>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</si>
  <si>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</si>
  <si>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</si>
  <si>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</si>
  <si>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</si>
  <si>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</si>
  <si>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</si>
  <si>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</si>
  <si>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</si>
  <si>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</si>
  <si>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</si>
  <si>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</si>
  <si>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</si>
  <si>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</si>
  <si>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</si>
  <si>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</si>
  <si>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</si>
  <si>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</si>
  <si>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</si>
  <si>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</si>
  <si>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</si>
  <si>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</si>
  <si>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</si>
  <si>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</si>
  <si>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</si>
  <si>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</si>
  <si>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</si>
  <si>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</si>
  <si>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</si>
  <si>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</si>
  <si>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</si>
  <si>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</si>
  <si>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</si>
  <si>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</si>
  <si>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</si>
  <si>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</si>
  <si>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</si>
  <si>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</si>
  <si>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</si>
  <si>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</si>
  <si>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</si>
  <si>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</si>
  <si>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</si>
  <si>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</si>
  <si>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</si>
  <si>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</si>
  <si>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</si>
  <si>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</si>
  <si>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</si>
  <si>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</si>
  <si>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</si>
  <si>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</si>
  <si>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</si>
  <si>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</si>
  <si>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</si>
  <si>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</si>
  <si>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</si>
  <si>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</si>
  <si>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</si>
  <si>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</si>
  <si>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</si>
  <si>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</si>
  <si>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</si>
  <si>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</si>
  <si>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</si>
  <si>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</si>
  <si>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</si>
  <si>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</si>
  <si>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</si>
  <si>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</si>
  <si>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</si>
  <si>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</si>
  <si>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</si>
  <si>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</si>
  <si>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</si>
  <si>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</si>
  <si>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</si>
  <si>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</si>
  <si>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</si>
  <si>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</si>
  <si>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</si>
  <si>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</si>
  <si>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</si>
  <si>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</si>
  <si>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</si>
  <si>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</si>
  <si>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</si>
  <si>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</si>
  <si>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</si>
  <si>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</si>
  <si>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</si>
  <si>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</si>
  <si>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</si>
  <si>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</si>
  <si>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</si>
  <si>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</si>
  <si>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</si>
  <si>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</si>
  <si>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</si>
  <si>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</si>
  <si>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</si>
  <si>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</si>
  <si>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</si>
  <si>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</si>
  <si>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</si>
  <si>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</si>
  <si>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</si>
  <si>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</si>
  <si>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</si>
  <si>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</si>
  <si>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</si>
  <si>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</si>
  <si>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</si>
  <si>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</si>
  <si>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</si>
  <si>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</si>
  <si>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</si>
  <si>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</si>
  <si>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</si>
  <si>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</si>
  <si>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</si>
  <si>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</si>
  <si>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</si>
  <si>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</si>
  <si>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</si>
  <si>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</si>
  <si>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</si>
  <si>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</si>
  <si>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</si>
  <si>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</si>
  <si>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</si>
  <si>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</si>
  <si>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</si>
  <si>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</si>
  <si>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</si>
  <si>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</si>
  <si>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</si>
  <si>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</si>
  <si>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</si>
  <si>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</si>
  <si>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</si>
  <si>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</si>
  <si>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</si>
  <si>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</si>
  <si>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</si>
  <si>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</si>
  <si>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</si>
  <si>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</si>
  <si>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</si>
  <si>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</si>
  <si>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</si>
  <si>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</si>
  <si>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</si>
  <si>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</si>
  <si>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</si>
  <si>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</si>
  <si>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</si>
  <si>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</si>
  <si>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</si>
  <si>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</si>
  <si>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</si>
  <si>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</si>
  <si>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</si>
  <si>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</si>
  <si>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</si>
  <si>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</si>
  <si>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</si>
  <si>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</si>
  <si>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</si>
  <si>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</si>
  <si>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</si>
  <si>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</si>
  <si>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</si>
  <si>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</si>
  <si>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</si>
  <si>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</si>
  <si>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</si>
  <si>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</si>
  <si>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</si>
  <si>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</si>
  <si>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</si>
  <si>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</si>
  <si>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</si>
  <si>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</si>
  <si>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</si>
  <si>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</si>
  <si>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</si>
  <si>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</si>
  <si>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</si>
  <si>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</si>
  <si>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</si>
  <si>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</si>
  <si>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</si>
  <si>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</si>
  <si>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</si>
  <si>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</si>
  <si>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</si>
  <si>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</si>
  <si>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</si>
  <si>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</si>
  <si>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</si>
  <si>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</si>
  <si>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</si>
  <si>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</si>
  <si>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</si>
  <si>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</si>
  <si>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</si>
  <si>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</si>
  <si>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</si>
  <si>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</si>
  <si>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</si>
  <si>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</si>
  <si>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</si>
  <si>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</si>
  <si>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</si>
  <si>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</si>
  <si>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</si>
  <si>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</si>
  <si>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</si>
  <si>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</si>
  <si>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</si>
  <si>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</si>
  <si>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</si>
  <si>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</si>
  <si>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</si>
  <si>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</si>
  <si>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</si>
  <si>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</si>
  <si>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</si>
  <si>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</si>
  <si>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</si>
  <si>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</si>
  <si>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</si>
  <si>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</si>
  <si>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</si>
  <si>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</si>
  <si>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</si>
  <si>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</si>
  <si>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</si>
  <si>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</si>
  <si>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</si>
  <si>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</si>
  <si>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</si>
  <si>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</si>
  <si>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</si>
  <si>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</si>
  <si>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</si>
  <si>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</si>
  <si>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</si>
  <si>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</si>
  <si>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</si>
  <si>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</si>
  <si>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</si>
  <si>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</si>
  <si>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</si>
  <si>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</si>
  <si>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</si>
  <si>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</si>
  <si>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</si>
  <si>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</si>
  <si>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</si>
  <si>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</si>
  <si>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</si>
  <si>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</si>
  <si>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</si>
  <si>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</si>
  <si>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</si>
  <si>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</si>
  <si>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</si>
  <si>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</si>
  <si>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</si>
  <si>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</si>
  <si>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</si>
  <si>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</si>
  <si>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</si>
  <si>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</si>
  <si>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</si>
  <si>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</si>
  <si>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</si>
  <si>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</si>
  <si>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</si>
  <si>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</si>
  <si>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</si>
  <si>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</si>
  <si>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</si>
  <si>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</si>
  <si>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</si>
  <si>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</si>
  <si>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</si>
  <si>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</si>
  <si>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</si>
  <si>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</si>
  <si>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</si>
  <si>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</si>
  <si>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</si>
  <si>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</si>
  <si>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</si>
  <si>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</si>
  <si>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</si>
  <si>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</si>
  <si>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</si>
  <si>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</si>
  <si>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</si>
  <si>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</si>
  <si>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</si>
  <si>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</si>
  <si>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</si>
  <si>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</si>
  <si>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</si>
  <si>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</si>
  <si>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</si>
  <si>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</si>
  <si>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</si>
  <si>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</si>
  <si>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</si>
  <si>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</si>
  <si>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</si>
  <si>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</si>
  <si>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</si>
  <si>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</si>
  <si>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</si>
  <si>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</si>
  <si>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</si>
  <si>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</si>
  <si>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</si>
  <si>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</si>
  <si>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</si>
  <si>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</si>
  <si>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</si>
  <si>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</si>
  <si>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</si>
  <si>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</si>
  <si>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</si>
  <si>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</si>
  <si>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</si>
  <si>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</si>
  <si>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</si>
  <si>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</si>
  <si>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</si>
  <si>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</si>
  <si>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</si>
  <si>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</si>
  <si>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</si>
  <si>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</si>
  <si>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</si>
  <si>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</si>
  <si>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</si>
  <si>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</si>
  <si>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</si>
  <si>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</si>
  <si>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</si>
  <si>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</si>
  <si>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</si>
  <si>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</si>
  <si>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</si>
  <si>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</si>
  <si>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</si>
  <si>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</si>
  <si>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</si>
  <si>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</si>
  <si>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</si>
  <si>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</si>
  <si>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</si>
  <si>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</si>
  <si>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</si>
  <si>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</si>
  <si>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</si>
  <si>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</si>
  <si>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</si>
  <si>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</si>
  <si>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</si>
  <si>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</si>
  <si>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</si>
  <si>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</si>
  <si>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</si>
  <si>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</si>
  <si>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</si>
  <si>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</si>
  <si>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</si>
  <si>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</si>
  <si>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</si>
  <si>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</si>
  <si>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</si>
  <si>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</si>
  <si>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</si>
  <si>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</si>
  <si>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</si>
  <si>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</si>
  <si>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</si>
  <si>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</si>
  <si>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</si>
  <si>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</si>
  <si>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</si>
  <si>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</si>
  <si>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</si>
  <si>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</si>
  <si>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</si>
  <si>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</si>
  <si>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</si>
  <si>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</si>
  <si>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</si>
  <si>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</si>
  <si>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</si>
  <si>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</si>
  <si>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</si>
  <si>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</si>
  <si>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</si>
  <si>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</si>
  <si>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</si>
  <si>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</si>
  <si>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</si>
  <si>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</si>
  <si>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</si>
  <si>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</si>
  <si>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</si>
  <si>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</si>
  <si>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</si>
  <si>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</si>
  <si>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</si>
  <si>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</si>
  <si>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</si>
  <si>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</si>
  <si>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</si>
  <si>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</si>
  <si>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</si>
  <si>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</si>
  <si>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</si>
  <si>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</si>
  <si>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</si>
  <si>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</si>
  <si>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</si>
  <si>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</si>
  <si>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</si>
  <si>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</si>
  <si>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</si>
  <si>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</si>
  <si>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</si>
  <si>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</si>
  <si>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</si>
  <si>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</si>
  <si>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</si>
  <si>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</si>
  <si>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</si>
  <si>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</si>
  <si>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</si>
  <si>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</si>
  <si>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</si>
  <si>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</si>
  <si>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</si>
  <si>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</si>
  <si>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</si>
  <si>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</si>
  <si>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</si>
  <si>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</si>
  <si>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</si>
  <si>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</si>
  <si>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</si>
  <si>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</si>
  <si>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</si>
  <si>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</si>
  <si>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</si>
  <si>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</si>
  <si>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</si>
  <si>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</si>
  <si>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</si>
  <si>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</si>
  <si>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</si>
  <si>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</si>
  <si>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</si>
  <si>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</si>
  <si>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</si>
  <si>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</si>
  <si>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</si>
  <si>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</si>
  <si>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</si>
  <si>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</si>
  <si>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</si>
  <si>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</si>
  <si>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</si>
  <si>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</si>
  <si>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</si>
  <si>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</si>
  <si>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</si>
  <si>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</si>
  <si>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</si>
  <si>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</si>
  <si>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</si>
  <si>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</si>
  <si>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</si>
  <si>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</si>
  <si>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</si>
  <si>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</si>
  <si>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</si>
  <si>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</si>
  <si>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</si>
  <si>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</si>
  <si>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</si>
  <si>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</si>
  <si>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</si>
  <si>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</si>
  <si>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</si>
  <si>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</si>
  <si>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</si>
  <si>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</si>
  <si>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</si>
  <si>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</si>
  <si>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</si>
  <si>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</si>
  <si>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</si>
  <si>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</si>
  <si>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</si>
  <si>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</si>
  <si>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</si>
  <si>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</si>
  <si>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</si>
  <si>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</si>
  <si>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</si>
  <si>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</si>
  <si>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</si>
  <si>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</si>
  <si>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</si>
  <si>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</si>
  <si>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</si>
  <si>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</si>
  <si>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</si>
  <si>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</si>
  <si>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</si>
  <si>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</si>
  <si>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</si>
  <si>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</si>
  <si>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</si>
  <si>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</si>
  <si>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</si>
  <si>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</si>
  <si>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</si>
  <si>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</si>
  <si>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</si>
  <si>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</si>
  <si>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</si>
  <si>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</si>
  <si>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</si>
  <si>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</si>
  <si>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</si>
  <si>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</si>
  <si>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</si>
  <si>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</si>
  <si>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</si>
  <si>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</si>
  <si>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</si>
  <si>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</si>
  <si>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</si>
  <si>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</si>
  <si>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</si>
  <si>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</si>
  <si>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</si>
  <si>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</si>
  <si>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</si>
  <si>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</si>
  <si>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</si>
  <si>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</si>
  <si>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</si>
  <si>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</si>
  <si>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</si>
  <si>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</si>
  <si>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</si>
  <si>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</si>
  <si>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</si>
  <si>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</si>
  <si>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</si>
  <si>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</si>
  <si>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</si>
  <si>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</si>
  <si>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</si>
  <si>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</si>
  <si>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</si>
  <si>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</si>
  <si>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</si>
  <si>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</si>
  <si>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</si>
  <si>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</si>
  <si>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</si>
  <si>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</si>
  <si>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</si>
  <si>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</si>
  <si>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</si>
  <si>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</si>
  <si>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</si>
  <si>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</si>
  <si>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</si>
  <si>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</si>
  <si>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</si>
  <si>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</si>
  <si>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</si>
  <si>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</si>
  <si>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</si>
  <si>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</si>
  <si>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</si>
  <si>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</si>
  <si>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</si>
  <si>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</si>
  <si>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</si>
  <si>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</si>
  <si>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</si>
  <si>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</si>
  <si>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</si>
  <si>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</si>
  <si>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</si>
  <si>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</si>
  <si>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</si>
  <si>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</si>
  <si>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</si>
  <si>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</si>
  <si>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</si>
  <si>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</si>
  <si>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</si>
  <si>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</si>
  <si>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</si>
  <si>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</si>
  <si>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</si>
  <si>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</si>
  <si>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</si>
  <si>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</si>
  <si>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</si>
  <si>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</si>
  <si>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</si>
  <si>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</si>
  <si>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</si>
  <si>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</si>
  <si>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</si>
  <si>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</si>
  <si>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</si>
  <si>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</si>
  <si>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</si>
  <si>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</si>
  <si>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</si>
  <si>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</si>
  <si>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</si>
  <si>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</si>
  <si>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</si>
  <si>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</si>
  <si>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</si>
  <si>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</si>
  <si>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</si>
  <si>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</si>
  <si>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</si>
  <si>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</si>
  <si>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</si>
  <si>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</si>
  <si>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</si>
  <si>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</si>
  <si>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</si>
  <si>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</si>
  <si>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</si>
  <si>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</si>
  <si>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</si>
  <si>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</si>
  <si>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</si>
  <si>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</si>
  <si>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</si>
  <si>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</si>
  <si>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</si>
  <si>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</si>
  <si>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</si>
  <si>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</si>
  <si>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</si>
  <si>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</si>
  <si>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</si>
  <si>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</si>
  <si>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</si>
  <si>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</si>
  <si>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</si>
  <si>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</si>
  <si>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</si>
  <si>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</si>
  <si>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</si>
  <si>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</si>
  <si>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</si>
  <si>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</si>
  <si>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</si>
  <si>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</si>
  <si>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</si>
  <si>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</si>
  <si>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</si>
  <si>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</si>
  <si>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</si>
  <si>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</si>
  <si>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</si>
  <si>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</si>
  <si>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</si>
  <si>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</si>
  <si>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</si>
  <si>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</si>
  <si>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</si>
  <si>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</si>
  <si>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</si>
  <si>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</si>
  <si>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</si>
  <si>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</si>
  <si>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</si>
  <si>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</si>
  <si>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</si>
  <si>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</si>
  <si>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</si>
  <si>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</si>
  <si>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</si>
  <si>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</si>
  <si>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</si>
  <si>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</si>
  <si>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</si>
  <si>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</si>
  <si>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</si>
  <si>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</si>
  <si>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</si>
  <si>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</si>
  <si>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</si>
  <si>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</si>
  <si>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</si>
  <si>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</si>
  <si>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</si>
  <si>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</si>
  <si>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</si>
  <si>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</si>
  <si>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</si>
  <si>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</si>
  <si>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</si>
  <si>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</si>
  <si>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</si>
  <si>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</si>
  <si>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</si>
  <si>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</si>
  <si>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</si>
  <si>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</si>
  <si>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</si>
  <si>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</si>
  <si>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</si>
  <si>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</si>
  <si>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</si>
  <si>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</si>
  <si>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</si>
  <si>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</si>
  <si>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</si>
  <si>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</si>
  <si>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</si>
  <si>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</si>
  <si>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</si>
  <si>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</si>
  <si>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</si>
  <si>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</si>
  <si>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</si>
  <si>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</si>
  <si>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</si>
  <si>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</si>
  <si>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</si>
  <si>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</si>
  <si>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</si>
  <si>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</si>
  <si>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</si>
  <si>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</si>
  <si>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</si>
  <si>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</si>
  <si>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</si>
  <si>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</si>
  <si>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</si>
  <si>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</si>
  <si>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</si>
  <si>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</si>
  <si>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</si>
  <si>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</si>
  <si>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</si>
  <si>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</si>
  <si>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</si>
  <si>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</si>
  <si>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</si>
  <si>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</si>
  <si>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</si>
  <si>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</si>
  <si>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</si>
  <si>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</si>
  <si>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</si>
  <si>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</si>
  <si>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</si>
  <si>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</si>
  <si>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</si>
  <si>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</si>
  <si>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</si>
  <si>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</si>
  <si>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</si>
  <si>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</si>
  <si>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</si>
  <si>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</si>
  <si>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</si>
  <si>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</si>
  <si>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</si>
  <si>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</si>
  <si>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</si>
  <si>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</si>
  <si>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</si>
  <si>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</si>
  <si>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</si>
  <si>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</si>
  <si>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</si>
  <si>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</si>
  <si>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</si>
  <si>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</si>
  <si>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</si>
  <si>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</si>
  <si>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</si>
  <si>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</si>
  <si>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</si>
  <si>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</si>
  <si>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</si>
  <si>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</si>
  <si>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</si>
  <si>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</si>
  <si>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</si>
  <si>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</si>
  <si>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</si>
  <si>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</si>
  <si>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</si>
  <si>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</si>
  <si>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</si>
  <si>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</si>
  <si>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</si>
  <si>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</si>
  <si>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</si>
  <si>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</si>
  <si>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</si>
  <si>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</si>
  <si>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</si>
  <si>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</si>
  <si>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</si>
  <si>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</si>
  <si>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</si>
  <si>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</si>
  <si>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</si>
  <si>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</si>
  <si>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</si>
  <si>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</si>
  <si>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</si>
  <si>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</si>
  <si>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</si>
  <si>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</si>
  <si>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</si>
  <si>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</si>
  <si>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</si>
  <si>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</si>
  <si>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</si>
  <si>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</si>
  <si>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</si>
  <si>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</si>
  <si>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</si>
  <si>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</si>
  <si>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</si>
  <si>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</si>
  <si>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</si>
  <si>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</si>
  <si>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</si>
  <si>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</si>
  <si>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</si>
  <si>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</si>
  <si>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</si>
  <si>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</si>
  <si>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</si>
  <si>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</si>
  <si>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</si>
  <si>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</si>
  <si>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</si>
  <si>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</si>
  <si>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</si>
  <si>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</si>
  <si>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</si>
  <si>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</si>
  <si>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</si>
  <si>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</si>
  <si>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</si>
  <si>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</si>
  <si>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</si>
  <si>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</si>
  <si>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</si>
  <si>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</si>
  <si>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</si>
  <si>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</si>
  <si>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</si>
  <si>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</si>
  <si>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</si>
  <si>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</si>
  <si>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</si>
  <si>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</si>
  <si>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</si>
  <si>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</si>
  <si>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</si>
  <si>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</si>
  <si>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</si>
  <si>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</si>
  <si>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</si>
  <si>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</si>
  <si>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</si>
  <si>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</si>
  <si>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</si>
  <si>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</si>
  <si>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</si>
  <si>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</si>
  <si>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</si>
  <si>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</si>
  <si>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</si>
  <si>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</si>
  <si>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</si>
  <si>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</si>
  <si>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</si>
  <si>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</si>
  <si>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</si>
  <si>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</si>
  <si>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</si>
  <si>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</si>
  <si>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</si>
  <si>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</si>
  <si>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</si>
  <si>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</si>
  <si>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</si>
  <si>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</si>
  <si>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</si>
  <si>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</si>
  <si>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</si>
  <si>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</si>
  <si>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</si>
  <si>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</si>
  <si>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</si>
  <si>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</si>
  <si>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</si>
  <si>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</si>
  <si>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</si>
  <si>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</si>
  <si>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</si>
  <si>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</si>
  <si>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</si>
  <si>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</si>
  <si>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</si>
  <si>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</si>
  <si>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</si>
  <si>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</si>
  <si>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</si>
  <si>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</si>
  <si>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</si>
  <si>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</si>
  <si>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</si>
  <si>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</si>
  <si>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</si>
  <si>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</si>
  <si>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</si>
  <si>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</si>
  <si>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</si>
  <si>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</si>
  <si>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</si>
  <si>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</si>
  <si>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</si>
  <si>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</si>
  <si>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</si>
  <si>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</si>
  <si>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</si>
  <si>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</si>
  <si>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</si>
  <si>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</si>
  <si>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</si>
  <si>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</si>
  <si>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</si>
  <si>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</si>
  <si>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</si>
  <si>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</si>
  <si>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</si>
  <si>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</si>
  <si>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</si>
  <si>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</si>
  <si>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</si>
  <si>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</si>
  <si>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</si>
  <si>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</si>
  <si>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</si>
  <si>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</si>
  <si>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</si>
  <si>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</si>
  <si>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</si>
  <si>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</si>
  <si>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</si>
  <si>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</si>
  <si>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</si>
  <si>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</si>
  <si>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</si>
  <si>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</si>
  <si>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</si>
  <si>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</si>
  <si>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</si>
  <si>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</si>
  <si>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</si>
  <si>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</si>
  <si>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</si>
  <si>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</si>
  <si>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</si>
  <si>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</si>
  <si>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</si>
  <si>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</si>
  <si>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</si>
  <si>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</si>
  <si>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</si>
  <si>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</si>
  <si>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</si>
  <si>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</si>
  <si>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</si>
  <si>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</si>
  <si>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</si>
  <si>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</si>
  <si>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</si>
  <si>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</si>
  <si>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</si>
  <si>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</si>
  <si>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</si>
  <si>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</si>
  <si>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</si>
  <si>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</si>
  <si>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</si>
  <si>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</si>
  <si>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</si>
  <si>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</si>
  <si>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</si>
  <si>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</si>
  <si>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</si>
  <si>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</si>
  <si>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</si>
  <si>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</si>
  <si>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</si>
  <si>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</si>
  <si>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</si>
  <si>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</si>
  <si>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</si>
  <si>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</si>
  <si>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</si>
  <si>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</si>
  <si>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</si>
  <si>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</si>
  <si>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</si>
  <si>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</si>
  <si>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</si>
  <si>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</si>
  <si>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</si>
  <si>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</si>
  <si>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</si>
  <si>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</si>
  <si>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</si>
  <si>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</si>
  <si>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</si>
  <si>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</si>
  <si>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</si>
  <si>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</si>
  <si>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</si>
  <si>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</si>
  <si>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</si>
  <si>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</si>
  <si>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</si>
  <si>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</si>
  <si>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</si>
  <si>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</si>
  <si>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</si>
  <si>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</si>
  <si>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</si>
  <si>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</si>
  <si>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</si>
  <si>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</si>
  <si>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</si>
  <si>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</si>
  <si>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</si>
  <si>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</si>
  <si>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</si>
  <si>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</si>
  <si>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</si>
  <si>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</si>
  <si>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</si>
  <si>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</si>
  <si>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</si>
  <si>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</si>
  <si>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</si>
  <si>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</si>
  <si>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</si>
  <si>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</si>
  <si>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</si>
  <si>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</si>
  <si>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</si>
  <si>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</si>
  <si>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</si>
  <si>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</si>
  <si>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</si>
  <si>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</si>
  <si>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</si>
  <si>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</si>
  <si>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</si>
  <si>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</si>
  <si>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</si>
  <si>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</si>
  <si>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</si>
  <si>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</si>
  <si>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</si>
  <si>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</si>
  <si>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</si>
  <si>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</si>
  <si>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</si>
  <si>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</si>
  <si>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</si>
  <si>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</si>
  <si>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</si>
  <si>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</si>
  <si>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</si>
  <si>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</si>
  <si>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</si>
  <si>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</si>
  <si>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</si>
  <si>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</si>
  <si>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</si>
  <si>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</si>
  <si>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</si>
  <si>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</si>
  <si>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</si>
  <si>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</si>
  <si>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</si>
  <si>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</si>
  <si>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</si>
  <si>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</si>
  <si>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</si>
  <si>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</si>
  <si>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</si>
  <si>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</si>
  <si>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</si>
  <si>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</si>
  <si>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</si>
  <si>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</si>
  <si>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</si>
  <si>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</si>
  <si>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</si>
  <si>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</si>
  <si>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</si>
  <si>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</si>
  <si>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</si>
  <si>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</si>
  <si>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</si>
  <si>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</si>
  <si>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</si>
  <si>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</si>
  <si>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</si>
  <si>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</si>
  <si>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</si>
  <si>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</si>
  <si>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</si>
  <si>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</si>
  <si>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</si>
  <si>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</si>
  <si>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</si>
  <si>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</si>
  <si>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</si>
  <si>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</si>
  <si>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</si>
  <si>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</si>
  <si>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</si>
  <si>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</si>
  <si>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</si>
  <si>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</si>
  <si>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</si>
  <si>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</si>
  <si>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</si>
  <si>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</si>
  <si>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</si>
  <si>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</si>
  <si>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</si>
  <si>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</si>
  <si>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</si>
  <si>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</si>
  <si>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</si>
  <si>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</si>
  <si>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</si>
  <si>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</si>
  <si>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</si>
  <si>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</si>
  <si>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</si>
  <si>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</si>
  <si>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</si>
  <si>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</si>
  <si>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</si>
  <si>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</si>
  <si>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</si>
  <si>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</si>
  <si>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</si>
  <si>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</si>
  <si>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</si>
  <si>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</si>
  <si>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</si>
  <si>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</si>
  <si>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</si>
  <si>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</si>
  <si>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</si>
  <si>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</si>
  <si>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</si>
  <si>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</si>
  <si>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</si>
  <si>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</si>
  <si>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</si>
  <si>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</si>
  <si>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</si>
  <si>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</si>
  <si>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</si>
  <si>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</si>
  <si>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</si>
  <si>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</si>
  <si>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</si>
  <si>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</si>
  <si>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</si>
  <si>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</si>
  <si>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</si>
  <si>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</si>
  <si>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</si>
  <si>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</si>
  <si>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</si>
  <si>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</si>
  <si>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</si>
  <si>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</si>
  <si>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</si>
  <si>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</si>
  <si>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</si>
  <si>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</si>
  <si>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</si>
  <si>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</si>
  <si>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</si>
  <si>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</si>
  <si>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</si>
  <si>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</si>
  <si>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</si>
  <si>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</si>
  <si>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</si>
  <si>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</si>
  <si>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</si>
  <si>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</si>
  <si>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</si>
  <si>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</si>
  <si>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</si>
  <si>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</si>
  <si>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</si>
  <si>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</si>
  <si>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</si>
  <si>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</si>
  <si>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</si>
  <si>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</si>
  <si>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</si>
  <si>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</si>
  <si>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</si>
  <si>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</si>
  <si>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</si>
  <si>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</si>
  <si>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</si>
  <si>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</si>
  <si>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</si>
  <si>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</si>
  <si>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</si>
  <si>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</si>
  <si>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</si>
  <si>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</si>
  <si>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</si>
  <si>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</si>
  <si>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</si>
  <si>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</si>
  <si>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</si>
  <si>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</si>
  <si>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</si>
  <si>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</si>
  <si>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</si>
  <si>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</si>
  <si>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</si>
  <si>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</si>
  <si>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</si>
  <si>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</si>
  <si>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</si>
  <si>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</si>
  <si>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</si>
  <si>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</si>
  <si>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</si>
  <si>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</si>
  <si>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</si>
  <si>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</si>
  <si>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</si>
  <si>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</si>
  <si>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</si>
  <si>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</si>
  <si>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</si>
  <si>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</si>
  <si>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</si>
  <si>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</si>
  <si>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</si>
  <si>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</si>
  <si>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</si>
  <si>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</si>
  <si>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</si>
  <si>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</si>
  <si>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</si>
  <si>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</si>
  <si>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</si>
  <si>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</si>
  <si>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</si>
  <si>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</si>
  <si>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</si>
  <si>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</si>
  <si>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</si>
  <si>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</si>
  <si>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</si>
  <si>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</si>
  <si>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</si>
  <si>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</si>
  <si>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</si>
  <si>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</si>
  <si>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</si>
  <si>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</si>
  <si>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</si>
  <si>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</si>
  <si>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</si>
  <si>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</si>
  <si>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</si>
  <si>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</si>
  <si>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</si>
  <si>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</si>
  <si>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</si>
  <si>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</si>
  <si>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</si>
  <si>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</si>
  <si>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</si>
  <si>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</si>
  <si>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</si>
  <si>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</si>
  <si>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</si>
  <si>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</si>
  <si>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</si>
  <si>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</si>
  <si>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</si>
  <si>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</si>
  <si>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</si>
  <si>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</si>
  <si>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</si>
  <si>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</si>
  <si>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</si>
  <si>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</si>
  <si>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</si>
  <si>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</si>
  <si>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</si>
  <si>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</si>
  <si>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</si>
  <si>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</si>
  <si>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</si>
  <si>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</si>
  <si>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</si>
  <si>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</si>
  <si>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</si>
  <si>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</si>
  <si>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</si>
  <si>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</si>
  <si>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</si>
  <si>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</si>
  <si>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</si>
  <si>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</si>
  <si>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</si>
  <si>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</si>
  <si>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</si>
  <si>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</si>
  <si>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</si>
  <si>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</si>
  <si>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</si>
  <si>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</si>
  <si>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</si>
  <si>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</si>
  <si>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</si>
  <si>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</si>
  <si>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</si>
  <si>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</si>
  <si>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</si>
  <si>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</si>
  <si>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</si>
  <si>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</si>
  <si>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</si>
  <si>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</si>
  <si>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</si>
  <si>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</si>
  <si>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</si>
  <si>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</si>
  <si>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</si>
  <si>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</si>
  <si>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</si>
  <si>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</si>
  <si>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</si>
  <si>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</si>
  <si>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</si>
  <si>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</si>
  <si>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</si>
  <si>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</si>
  <si>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</si>
  <si>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</si>
  <si>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</si>
  <si>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</si>
  <si>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</si>
  <si>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</si>
  <si>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</si>
  <si>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</si>
  <si>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</si>
  <si>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</si>
  <si>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</si>
  <si>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</si>
  <si>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</si>
  <si>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</si>
  <si>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</si>
  <si>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</si>
  <si>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</si>
  <si>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</si>
  <si>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</si>
  <si>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</si>
  <si>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</si>
  <si>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</si>
  <si>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</si>
  <si>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</si>
  <si>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</si>
  <si>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</si>
  <si>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</si>
  <si>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</si>
  <si>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</si>
  <si>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</si>
  <si>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</si>
  <si>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</si>
  <si>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</si>
  <si>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</si>
  <si>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</si>
  <si>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</si>
  <si>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</si>
  <si>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</si>
  <si>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</si>
  <si>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</si>
  <si>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</si>
  <si>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</si>
  <si>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</si>
  <si>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</si>
  <si>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</si>
  <si>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</si>
  <si>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</si>
  <si>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</si>
  <si>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</si>
  <si>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</si>
  <si>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</si>
  <si>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</si>
  <si>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</si>
  <si>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</si>
  <si>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</si>
  <si>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</si>
  <si>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</si>
  <si>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</si>
  <si>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</si>
  <si>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</si>
  <si>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</si>
  <si>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</si>
  <si>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</si>
  <si>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</si>
  <si>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</si>
  <si>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</si>
  <si>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</si>
  <si>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</si>
  <si>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</si>
  <si>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</si>
  <si>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</si>
  <si>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</si>
  <si>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</si>
  <si>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</si>
  <si>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</si>
  <si>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</si>
  <si>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</si>
  <si>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</si>
  <si>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</si>
  <si>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</si>
  <si>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</si>
  <si>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</si>
  <si>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</si>
  <si>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</si>
  <si>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</si>
  <si>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</si>
  <si>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</si>
  <si>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</si>
  <si>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</si>
  <si>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</si>
  <si>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</si>
  <si>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</si>
  <si>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</si>
  <si>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</si>
  <si>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</si>
  <si>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</si>
  <si>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</si>
  <si>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</si>
  <si>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</si>
  <si>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</si>
  <si>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</si>
  <si>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</si>
  <si>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</si>
  <si>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</si>
  <si>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</si>
  <si>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</si>
  <si>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</si>
  <si>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</si>
  <si>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</si>
  <si>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</si>
  <si>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</si>
  <si>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</si>
  <si>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</si>
  <si>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</si>
  <si>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</si>
  <si>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</si>
  <si>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</si>
  <si>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</si>
  <si>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</si>
  <si>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</si>
  <si>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</si>
  <si>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</si>
  <si>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</si>
  <si>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</si>
  <si>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</si>
  <si>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</si>
  <si>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</si>
  <si>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</si>
  <si>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</si>
  <si>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</si>
  <si>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</si>
  <si>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</si>
  <si>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</si>
  <si>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</si>
  <si>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</si>
  <si>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</si>
  <si>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</si>
  <si>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</si>
  <si>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</si>
  <si>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</si>
  <si>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</si>
  <si>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</si>
  <si>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</si>
  <si>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</si>
  <si>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</si>
  <si>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</si>
  <si>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</si>
  <si>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</si>
  <si>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</si>
  <si>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</si>
  <si>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</si>
  <si>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</si>
  <si>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</si>
  <si>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</si>
  <si>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</si>
  <si>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</si>
  <si>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</si>
  <si>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</si>
  <si>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</si>
  <si>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</si>
  <si>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</si>
  <si>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</si>
  <si>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</si>
  <si>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</si>
  <si>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</si>
  <si>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</si>
  <si>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</si>
  <si>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</si>
  <si>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</si>
  <si>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</si>
  <si>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</si>
  <si>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</si>
  <si>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</si>
  <si>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</si>
  <si>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</si>
  <si>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</si>
  <si>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</si>
  <si>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</si>
  <si>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</si>
  <si>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</si>
  <si>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</si>
  <si>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</si>
  <si>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</si>
  <si>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</si>
  <si>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</si>
  <si>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</si>
  <si>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</si>
  <si>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</si>
  <si>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</si>
  <si>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</si>
  <si>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</si>
  <si>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</si>
  <si>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</si>
  <si>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</si>
  <si>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</si>
  <si>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</si>
  <si>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</si>
  <si>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</si>
  <si>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</si>
  <si>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</si>
  <si>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</si>
  <si>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</si>
  <si>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</si>
  <si>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</si>
  <si>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</si>
  <si>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</si>
  <si>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</si>
  <si>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</si>
  <si>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</si>
  <si>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</si>
  <si>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</si>
  <si>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</si>
  <si>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</si>
  <si>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</si>
  <si>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</si>
  <si>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</si>
  <si>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</si>
  <si>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</si>
  <si>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</si>
  <si>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</si>
  <si>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</si>
  <si>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</si>
  <si>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</si>
  <si>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</si>
  <si>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</si>
  <si>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</si>
  <si>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</si>
  <si>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</si>
  <si>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</si>
  <si>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</si>
  <si>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</si>
  <si>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</si>
  <si>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</si>
  <si>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</si>
  <si>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</si>
  <si>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</si>
  <si>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</si>
  <si>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</si>
  <si>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</si>
  <si>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</si>
  <si>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</si>
  <si>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</si>
  <si>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</si>
  <si>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</si>
  <si>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</si>
  <si>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</si>
  <si>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</si>
  <si>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</si>
  <si>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</si>
  <si>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</si>
  <si>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</si>
  <si>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</si>
  <si>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</si>
  <si>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</si>
  <si>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</si>
  <si>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</si>
  <si>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</si>
  <si>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</si>
  <si>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</si>
  <si>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</si>
  <si>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</si>
  <si>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</si>
  <si>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</si>
  <si>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</si>
  <si>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</si>
  <si>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</si>
  <si>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</si>
  <si>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</si>
  <si>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</si>
  <si>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</si>
  <si>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</si>
  <si>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</si>
  <si>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</si>
  <si>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</si>
  <si>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</si>
  <si>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</si>
  <si>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</si>
  <si>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</si>
  <si>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</si>
  <si>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</si>
  <si>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</si>
  <si>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</si>
  <si>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</si>
  <si>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</si>
  <si>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</si>
  <si>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</si>
  <si>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</si>
  <si>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</si>
  <si>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</si>
  <si>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</si>
  <si>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</si>
  <si>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</si>
  <si>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</si>
  <si>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</si>
  <si>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</si>
  <si>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</si>
  <si>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</si>
  <si>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</si>
  <si>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</si>
  <si>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</si>
  <si>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</si>
  <si>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</si>
  <si>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</si>
  <si>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</si>
  <si>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</si>
  <si>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</si>
  <si>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</si>
  <si>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</si>
  <si>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</si>
  <si>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</si>
  <si>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</si>
  <si>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</si>
  <si>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</si>
  <si>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</si>
  <si>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</si>
  <si>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</si>
  <si>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</si>
  <si>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</si>
  <si>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</si>
  <si>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</si>
  <si>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</si>
  <si>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</si>
  <si>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</si>
  <si>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</si>
  <si>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</si>
  <si>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</si>
  <si>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</si>
  <si>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</si>
  <si>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</si>
  <si>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</si>
  <si>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</si>
  <si>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</si>
  <si>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</si>
  <si>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</si>
  <si>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</si>
  <si>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</si>
  <si>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</si>
  <si>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</si>
  <si>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</si>
  <si>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</si>
  <si>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</si>
  <si>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</si>
  <si>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</si>
  <si>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</si>
  <si>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</si>
  <si>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</si>
  <si>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</si>
  <si>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</si>
  <si>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</si>
  <si>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</si>
  <si>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</si>
  <si>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</si>
  <si>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</si>
  <si>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</si>
  <si>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</si>
  <si>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</si>
  <si>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</si>
  <si>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</si>
  <si>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</si>
  <si>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</si>
  <si>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</si>
  <si>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</si>
  <si>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</si>
  <si>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</si>
  <si>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</si>
  <si>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</si>
  <si>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</si>
  <si>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</si>
  <si>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</si>
  <si>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</si>
  <si>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</si>
  <si>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</si>
  <si>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</si>
  <si>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</si>
  <si>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</si>
  <si>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</si>
  <si>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</si>
  <si>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</si>
  <si>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</si>
  <si>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</si>
  <si>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</si>
  <si>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</si>
  <si>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</si>
  <si>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</si>
  <si>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</si>
  <si>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</si>
  <si>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</si>
  <si>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</si>
  <si>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</si>
  <si>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</si>
  <si>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</si>
  <si>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</si>
  <si>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</si>
  <si>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</si>
  <si>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</si>
  <si>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</si>
  <si>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</si>
  <si>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</si>
  <si>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</si>
  <si>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</si>
  <si>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</si>
  <si>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</si>
  <si>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</si>
  <si>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</si>
  <si>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</si>
  <si>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</si>
  <si>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</si>
  <si>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</si>
  <si>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</si>
  <si>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</si>
  <si>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</si>
  <si>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</si>
  <si>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</si>
  <si>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</si>
  <si>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</si>
  <si>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</si>
  <si>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</si>
  <si>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</si>
  <si>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</si>
  <si>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</si>
  <si>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</si>
  <si>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</si>
  <si>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</si>
  <si>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</si>
  <si>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</si>
  <si>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</si>
  <si>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</si>
  <si>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</si>
  <si>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</si>
  <si>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</si>
  <si>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</si>
  <si>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</si>
  <si>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</si>
  <si>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</si>
  <si>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</si>
  <si>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</si>
  <si>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</si>
  <si>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</si>
  <si>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</si>
  <si>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</si>
  <si>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</si>
  <si>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</si>
  <si>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</si>
  <si>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</si>
  <si>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</si>
  <si>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</si>
  <si>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</si>
  <si>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</si>
  <si>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</si>
  <si>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</si>
  <si>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</si>
  <si>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</si>
  <si>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</si>
  <si>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</si>
  <si>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</si>
  <si>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</si>
  <si>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</si>
  <si>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</si>
  <si>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</si>
  <si>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</si>
  <si>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</si>
  <si>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</si>
  <si>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</si>
  <si>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</si>
  <si>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</si>
  <si>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</si>
  <si>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</si>
  <si>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</si>
  <si>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</si>
  <si>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</si>
  <si>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</si>
  <si>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</si>
  <si>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</si>
  <si>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</si>
  <si>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</si>
  <si>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</si>
  <si>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</si>
  <si>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</si>
  <si>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</si>
  <si>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</si>
  <si>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</si>
  <si>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</si>
  <si>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</si>
  <si>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</si>
  <si>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</si>
  <si>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</si>
  <si>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</si>
  <si>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</si>
  <si>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</si>
  <si>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</si>
  <si>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</si>
  <si>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</si>
  <si>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</si>
  <si>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</si>
  <si>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</si>
  <si>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</si>
  <si>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</si>
  <si>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</si>
  <si>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</si>
  <si>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</si>
  <si>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</si>
  <si>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</si>
  <si>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</si>
  <si>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</si>
  <si>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</si>
  <si>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</si>
  <si>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</si>
  <si>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</si>
  <si>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</si>
  <si>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</si>
  <si>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</si>
  <si>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</si>
  <si>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</si>
  <si>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</si>
  <si>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</si>
  <si>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ETA 100 min</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</si>
  <si>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</si>
  <si>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</si>
  <si>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</si>
  <si>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</si>
  <si>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</si>
  <si>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</si>
  <si>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</si>
  <si>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</si>
  <si>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</si>
  <si>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</si>
  <si>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</si>
  <si>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</si>
  <si>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</si>
  <si>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</si>
  <si>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</si>
  <si>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</si>
  <si>
    <t>PCM-20251119-00000179</t>
  </si>
  <si>
    <t xml:space="preserve">site was under night access. sceco outage in TLT area and team was engaged to secure HUB sites. Team on the way eta 130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</si>
</sst>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6" totalsRowShown="0" headerRowDxfId="15" dataDxfId="14" headerRowBorderDxfId="12" tableBorderDxfId="13">
  <autoFilter ref="A1:L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317.29764837963012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45980.246074305556</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45980.246074305556</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45980.246074305556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45980.246074305556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45980.246074305556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45980.246074305556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45980.246074305556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45980.246074305556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45980.246074305556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45980.246074305556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45980.246074305556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45980.246074305556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45980.246074305556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45980.246074305556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45980.246074305556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45980.246074305556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45980.246074305556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45980.246074305556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45980.246074305556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45980.246074305556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45980.246074305556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45980.246074305556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45980.246074305556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45980.246074305556</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45980.246074305556</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45980.246074305556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45980.246074305556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45980.246074305556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45980.246074305556</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45980.246074305556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45980.246074305556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45980.246074305556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45980.246074305556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45980.246074305556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45980.246074305556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45980.246074305556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45980.246074305556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45980.246074305556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45980.246074305556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45980.246074305556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45980.246074305556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45980.246074305556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45980.246074305556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45980.246074305556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45980.246074305556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45980.246074305556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45980.246074305556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45980.246074305556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45980.246074305556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45980.246074305556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45980.246074305556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45980.246074305556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45980.246074305556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45980.246074305556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45980.246074305556</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9F7E2483-2295-4471-86D8-A253235474C0}"/>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tabSelected="1"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155.24623634259478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8" t="s">
        <v>39105</v>
      </c>
      <c r="B4" s="18" t="str">
        <f>IFERROR(VLOOKUP(D4,DB!A:K,11,0),"")</f>
        <v>R2</v>
      </c>
      <c r="C4" s="18">
        <v>3</v>
      </c>
      <c r="D4" s="18" t="s">
        <v>38844</v>
      </c>
      <c r="E4" s="84" t="s">
        <v>39021</v>
      </c>
      <c r="F4" s="140">
        <v>45980.198969907404</v>
      </c>
      <c r="G4" s="104">
        <f ca="1">IFERROR(NOW()-F4,"-")</f>
        <v>4.7104398152441718E-2</v>
      </c>
      <c r="H4" s="140">
        <v>45980.18855324074</v>
      </c>
      <c r="I4" s="18" t="str">
        <f>IFERROR(VLOOKUP(D4,DB!A:F,6,0),"")</f>
        <v>Power cube</v>
      </c>
      <c r="J4" s="18" t="str">
        <f>IFERROR(VLOOKUP(D4,DB!A:G,7,0),"")</f>
        <v>Good+No BB Design</v>
      </c>
      <c r="K4" s="18"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row>
    <row r="5" spans="1:88" ht="31.5" customHeight="1">
      <c r="A5" s="101"/>
      <c r="B5" s="18" t="str">
        <f>IFERROR(VLOOKUP(D5,DB!A:K,11,0),"")</f>
        <v/>
      </c>
      <c r="C5" s="18"/>
      <c r="D5" s="18"/>
      <c r="E5" s="102"/>
      <c r="F5" s="103"/>
      <c r="G5" s="104">
        <f ca="1">IFERROR(NOW()-F5,"-")</f>
        <v>45980.246074305556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45980.246074305556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45980.246074305556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45980.246074305556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45980.246074305556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45980.246074305556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45980.246074305556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45980.246074305556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45980.246074305556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45980.246074305556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45980.246074305556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45980.246074305556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45980.246074305556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45980.246074305556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45980.246074305556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45980.246074305556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45980.246074305556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45980.246074305556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45980.246074305556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45980.246074305556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45980.246074305556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45980.246074305556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45980.246074305556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45980.246074305556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45980.246074305556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45980.246074305556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45980.246074305556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45980.246074305556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45980.246074305556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45980.246074305556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45980.246074305556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45980.246074305556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45980.246074305556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45980.246074305556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45980.246074305556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45980.246074305556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45980.246074305556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45980.246074305556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45980.246074305556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45980.246074305556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45980.246074305556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45980.246074305556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45980.246074305556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45980.246074305556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45980.246074305556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45980.246074305556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45980.246074305556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45980.246074305556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45980.246074305556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45980.246074305556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45980.246074305556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45980.246074305556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45980.246074305556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45980.246074305556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45980.246074305556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45980.246074305556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45980.246074305556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45980.246074305556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45980.246074305556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45980.246074305556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45980.246074305556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45980.246074305556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45980.246074305556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45980.246074305556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45980.246074305556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45980.246074305556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45980.246074305556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45980.246074305556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45980.246074305556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45980.246074305556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45980.246074305556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45980.246074305556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45980.246074305556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45980.246074305556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45980.246074305556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45980.246074305556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45980.246074305556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45980.246074305556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45980.246074305556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45980.246074305556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45980.246074305556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45980.246074305556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45980.246074305556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45980.246074305556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45980.246074305556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45980.246074305556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45980.246074305556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45980.246074305556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45980.246074305556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45980.246074305556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45980.246074305556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45980.246074305556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45980.246074305556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45980.246074305556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45980.246074305556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45980.246074305556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45980.246074305556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45980.246074305556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45980.246074305556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45980.246074305556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45980.246074305556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45980.246074305556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45980.246074305556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45980.246074305556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45980.246074305556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45980.246074305556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45980.246074305556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45980.246074305556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45980.246074305556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45980.246074305556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45980.246074305556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45980.246074305556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45980.246074305556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45980.246074305556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45980.246074305556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45980.246074305556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45980.246074305556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45980.246074305556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45980.246074305556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45980.246074305556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45980.246074305556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45980.246074305556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45980.246074305556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45980.246074305556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45980.246074305556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45980.246074305556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45980.246074305556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45980.246074305556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45980.246074305556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45980.246074305556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45980.246074305556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45980.246074305556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45980.246074305556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45980.246074305556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45980.246074305556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45980.246074305556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45980.246074305556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45980.246074305556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45980.246074305556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45980.246074305556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45980.246074305556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45980.246074305556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45980.246074305556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45980.246074305556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45980.246074305556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45980.246074305556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45980.246074305556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45980.246074305556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45980.246074305556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45980.246074305556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45980.246074305556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45980.246074305556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45980.246074305556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45980.246074305556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45980.246074305556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45980.246074305556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45980.246074305556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45980.246074305556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45980.246074305556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45980.246074305556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45980.246074305556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45980.246074305556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45980.246074305556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45980.246074305556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45980.246074305556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45980.246074305556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45980.246074305556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45980.246074305556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45980.246074305556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45980.246074305556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45980.246074305556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45980.246074305556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45980.246074305556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45980.246074305556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45980.246074305556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45980.246074305556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45980.246074305556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45980.246074305556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45980.246074305556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45980.246074305556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45980.246074305556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45980.246074305556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45980.246074305556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45980.246074305556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45980.246074305556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45980.246074305556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45980.246074305556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45980.246074305556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45980.246074305556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45980.246074305556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45980.246074305556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45980.246074305556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45980.246074305556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45980.246074305556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45980.246074305556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45980.246074305556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45980.246074305556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45980.246074305556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45980.246074305556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45980.246074305556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45980.246074305556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45980.246074305556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45980.246074305556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45980.246074305556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45980.246074305556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45980.246074305556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45980.246074305556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45980.246074305556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45980.246074305556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45980.246074305556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45980.246074305556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45980.246074305556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45980.246074305556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45980.246074305556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45980.246074305556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45980.246074305556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45980.246074305556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45980.246074305556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45980.246074305556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45980.246074305556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45980.246074305556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45980.246074305556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45980.246074305556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45980.246074305556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45980.246074305556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45980.246074305556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45980.246074305556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45980.246074305556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45980.246074305556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45980.246074305556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45980.246074305556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45980.246074305556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45980.246074305556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45980.246074305556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45980.246074305556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45980.246074305556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45980.246074305556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45980.246074305556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45980.246074305556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45980.246074305556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45980.246074305556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45980.246074305556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45980.246074305556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45980.246074305556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45980.246074305556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45980.246074305556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45980.246074305556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45980.246074305556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45980.246074305556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45980.246074305556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45980.246074305556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45980.246074305556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45980.246074305556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45980.246074305556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45980.246074305556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45980.246074305556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45980.246074305556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45980.246074305556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45980.246074305556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45980.246074305556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45980.246074305556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45980.246074305556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45980.246074305556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45980.246074305556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45980.246074305556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45980.246074305556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45980.246074305556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45980.246074305556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45980.246074305556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45980.246074305556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45980.246074305556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45980.246074305556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45980.246074305556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45980.246074305556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45980.246074305556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45980.246074305556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45980.246074305556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45980.246074305556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45980.246074305556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45980.246074305556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45980.246074305556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45980.246074305556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45980.246074305556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45980.246074305556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45980.246074305556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45980.246074305556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45980.246074305556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45980.246074305556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45980.246074305556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45980.246074305556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45980.246074305556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45980.246074305556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45980.246074305556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45980.246074305556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45980.246074305556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45980.246074305556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45980.246074305556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45980.246074305556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45980.246074305556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45980.246074305556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45980.246074305556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45980.246074305556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45980.246074305556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45980.246074305556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45980.246074305556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45980.246074305556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45980.246074305556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45980.246074305556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45980.246074305556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45980.246074305556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45980.246074305556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45980.246074305556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45980.246074305556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45980.246074305556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45980.246074305556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45980.246074305556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45980.246074305556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45980.246074305556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45980.246074305556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45980.246074305556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45980.246074305556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45980.246074305556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45980.246074305556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45980.246074305556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45980.246074305556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45980.246074305556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45980.246074305556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45980.246074305556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45980.246074305556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45980.246074305556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45980.246074305556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45980.246074305556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45980.246074305556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45980.246074305556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45980.246074305556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45980.246074305556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45980.246074305556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45980.246074305556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45980.246074305556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45980.246074305556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45980.246074305556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45980.246074305556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45980.246074305556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45980.246074305556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45980.246074305556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45980.246074305556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45980.246074305556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45980.246074305556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45980.246074305556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45980.246074305556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45980.246074305556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45980.246074305556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45980.246074305556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45980.246074305556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45980.246074305556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45980.246074305556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45980.246074305556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45980.246074305556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45980.246074305556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45980.246074305556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45980.246074305556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45980.246074305556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45980.246074305556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45980.246074305556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45980.246074305556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45980.246074305556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45980.246074305556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45980.246074305556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45980.246074305556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45980.246074305556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45980.246074305556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45980.246074305556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45980.246074305556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45980.246074305556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45980.246074305556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45980.246074305556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45980.246074305556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45980.246074305556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45980.246074305556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45980.246074305556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45980.246074305556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45980.246074305556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45980.246074305556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45980.246074305556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45980.246074305556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45980.246074305556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45980.246074305556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45980.246074305556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45980.246074305556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45980.246074305556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45980.246074305556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45980.246074305556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45980.246074305556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45980.246074305556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45980.246074305556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45980.246074305556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45980.246074305556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45980.246074305556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45980.246074305556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45980.246074305556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45980.246074305556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45980.246074305556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45980.246074305556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45980.246074305556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45980.246074305556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45980.246074305556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45980.246074305556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45980.246074305556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45980.246074305556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45980.246074305556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45980.246074305556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45980.246074305556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45980.246074305556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45980.246074305556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45980.246074305556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45980.246074305556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45980.246074305556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45980.246074305556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45980.246074305556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45980.246074305556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45980.246074305556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45980.246074305556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45980.246074305556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45980.246074305556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45980.246074305556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45980.246074305556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45980.246074305556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45980.246074305556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45980.246074305556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45980.246074305556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45980.246074305556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45980.246074305556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45980.246074305556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45980.246074305556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45980.246074305556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45980.246074305556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45980.246074305556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45980.246074305556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45980.246074305556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45980.246074305556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45980.246074305556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45980.246074305556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45980.246074305556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45980.246074305556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45980.246074305556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45980.246074305556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45980.246074305556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45980.246074305556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45980.246074305556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45980.246074305556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45980.246074305556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45980.246074305556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45980.246074305556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45980.246074305556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45980.246074305556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45980.246074305556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45980.246074305556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45980.246074305556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45980.246074305556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45980.246074305556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45980.246074305556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45980.246074305556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45980.246074305556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45980.246074305556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45980.246074305556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45980.246074305556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45980.246074305556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45980.246074305556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45980.246074305556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45980.246074305556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45980.246074305556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45980.246074305556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45980.246074305556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45980.246074305556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45980.246074305556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45980.246074305556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45980.246074305556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45980.246074305556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45980.246074305556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45980.246074305556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45980.246074305556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45980.246074305556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45980.246074305556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45980.246074305556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45980.246074305556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45980.246074305556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45980.246074305556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45980.246074305556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45980.246074305556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45980.246074305556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45980.246074305556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45980.246074305556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45980.246074305556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45980.246074305556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45980.246074305556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45980.246074305556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45980.246074305556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45980.246074305556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45980.246074305556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45980.246074305556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45980.246074305556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45980.246074305556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45980.246074305556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45980.246074305556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45980.246074305556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45980.246074305556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45980.246074305556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45980.246074305556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45980.246074305556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45980.246074305556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45980.246074305556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45980.246074305556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45980.246074305556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45980.246074305556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45980.246074305556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45980.246074305556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45980.246074305556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45980.246074305556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45980.246074305556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45980.246074305556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45980.246074305556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45980.246074305556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45980.246074305556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45980.246074305556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45980.246074305556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45980.246074305556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45980.246074305556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45980.246074305556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45980.246074305556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45980.246074305556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45980.246074305556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45980.246074305556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45980.246074305556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45980.246074305556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45980.246074305556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45980.246074305556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45980.246074305556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45980.246074305556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45980.246074305556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45980.246074305556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45980.246074305556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45980.246074305556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45980.246074305556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45980.246074305556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45980.246074305556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45980.246074305556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45980.246074305556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45980.246074305556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45980.246074305556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45980.246074305556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45980.246074305556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45980.246074305556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45980.246074305556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45980.246074305556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45980.246074305556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45980.246074305556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45980.246074305556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45980.246074305556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45980.246074305556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45980.246074305556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45980.246074305556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45980.246074305556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45980.246074305556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45980.246074305556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45980.246074305556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45980.246074305556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45980.246074305556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45980.246074305556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45980.246074305556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45980.246074305556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45980.246074305556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45980.246074305556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45980.246074305556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45980.246074305556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45980.246074305556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45980.246074305556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45980.246074305556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45980.246074305556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45980.246074305556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45980.246074305556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45980.246074305556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45980.246074305556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45980.246074305556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45980.246074305556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45980.246074305556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45980.246074305556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45980.246074305556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45980.246074305556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45980.246074305556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45980.246074305556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45980.246074305556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45980.246074305556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45980.246074305556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45980.246074305556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45980.246074305556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45980.246074305556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45980.246074305556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45980.246074305556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45980.246074305556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45980.246074305556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45980.246074305556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45980.246074305556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45980.246074305556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45980.246074305556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45980.246074305556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45980.246074305556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45980.246074305556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45980.246074305556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45980.246074305556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45980.246074305556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45980.246074305556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45980.246074305556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45980.246074305556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45980.246074305556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45980.246074305556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45980.246074305556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45980.246074305556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45980.246074305556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45980.246074305556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45980.246074305556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45980.246074305556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45980.246074305556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45980.246074305556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45980.246074305556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45980.246074305556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45980.246074305556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45980.246074305556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45980.246074305556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45980.246074305556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45980.246074305556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45980.246074305556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45980.246074305556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45980.246074305556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45980.246074305556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45980.246074305556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45980.246074305556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45980.246074305556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45980.246074305556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45980.246074305556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45980.246074305556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45980.246074305556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45980.246074305556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45980.246074305556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45980.246074305556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45980.246074305556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45980.246074305556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45980.246074305556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45980.246074305556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45980.246074305556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45980.246074305556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45980.246074305556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45980.246074305556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45980.246074305556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45980.246074305556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45980.246074305556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45980.246074305556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45980.246074305556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45980.246074305556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45980.246074305556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45980.246074305556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45980.246074305556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45980.246074305556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45980.246074305556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45980.246074305556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45980.246074305556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45980.246074305556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45980.246074305556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45980.246074305556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45980.246074305556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45980.246074305556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45980.246074305556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45980.246074305556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45980.246074305556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45980.246074305556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45980.246074305556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45980.246074305556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45980.246074305556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45980.246074305556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45980.246074305556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45980.246074305556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45980.246074305556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45980.246074305556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45980.246074305556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45980.246074305556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45980.246074305556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45980.246074305556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45980.246074305556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45980.246074305556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45980.246074305556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45980.246074305556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45980.246074305556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45980.246074305556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45980.246074305556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45980.246074305556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45980.246074305556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45980.246074305556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45980.246074305556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45980.246074305556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45980.246074305556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45980.246074305556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45980.246074305556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45980.246074305556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45980.246074305556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45980.246074305556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45980.246074305556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45980.246074305556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45980.246074305556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45980.246074305556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45980.246074305556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45980.246074305556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45980.246074305556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45980.246074305556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45980.246074305556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45980.246074305556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45980.246074305556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45980.246074305556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45980.246074305556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45980.246074305556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45980.246074305556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45980.246074305556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45980.246074305556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45980.246074305556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45980.246074305556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45980.246074305556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45980.246074305556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45980.246074305556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45980.246074305556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45980.246074305556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45980.246074305556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45980.246074305556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45980.246074305556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45980.246074305556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45980.246074305556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45980.246074305556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45980.246074305556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45980.246074305556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45980.246074305556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45980.246074305556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45980.246074305556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45980.246074305556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45980.246074305556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45980.246074305556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45980.246074305556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45980.246074305556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45980.246074305556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45980.246074305556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45980.246074305556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45980.246074305556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45980.246074305556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45980.246074305556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45980.246074305556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45980.246074305556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45980.246074305556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45980.246074305556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45980.246074305556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45980.246074305556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45980.246074305556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45980.246074305556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45980.246074305556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45980.246074305556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45980.246074305556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45980.246074305556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45980.246074305556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45980.246074305556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45980.246074305556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45980.246074305556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45980.246074305556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45980.246074305556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45980.246074305556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45980.246074305556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45980.246074305556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45980.246074305556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45980.246074305556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45980.246074305556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45980.246074305556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45980.246074305556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45980.246074305556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45980.246074305556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45980.246074305556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45980.246074305556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45980.246074305556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45980.246074305556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45980.246074305556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45980.246074305556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45980.246074305556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45980.246074305556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45980.246074305556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45980.246074305556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45980.246074305556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45980.246074305556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45980.246074305556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45980.246074305556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45980.246074305556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45980.246074305556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45980.246074305556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45980.246074305556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45980.246074305556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45980.246074305556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45980.246074305556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45980.246074305556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45980.246074305556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45980.246074305556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45980.246074305556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45980.246074305556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45980.246074305556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45980.246074305556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45980.246074305556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45980.246074305556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45980.246074305556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45980.246074305556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45980.246074305556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45980.246074305556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45980.246074305556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45980.246074305556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45980.246074305556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45980.246074305556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45980.246074305556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45980.246074305556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45980.246074305556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45980.246074305556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45980.246074305556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45980.246074305556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45980.246074305556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45980.246074305556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45980.246074305556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45980.246074305556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45980.246074305556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45980.246074305556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45980.246074305556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45980.246074305556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45980.246074305556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45980.246074305556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45980.246074305556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45980.246074305556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45980.246074305556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45980.246074305556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45980.246074305556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45980.246074305556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45980.246074305556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45980.246074305556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45980.246074305556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45980.246074305556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45980.246074305556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45980.246074305556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45980.246074305556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45980.246074305556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45980.246074305556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45980.246074305556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45980.246074305556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45980.246074305556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45980.246074305556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45980.246074305556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45980.246074305556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45980.246074305556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45980.246074305556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45980.246074305556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45980.246074305556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45980.246074305556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45980.246074305556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45980.246074305556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45980.246074305556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45980.246074305556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45980.246074305556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45980.246074305556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45980.246074305556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45980.246074305556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45980.246074305556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45980.246074305556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45980.246074305556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45980.246074305556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45980.246074305556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45980.246074305556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45980.246074305556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45980.246074305556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45980.246074305556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45980.246074305556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45980.246074305556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45980.246074305556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45980.246074305556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45980.246074305556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45980.246074305556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45980.246074305556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45980.246074305556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45980.246074305556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45980.246074305556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45980.246074305556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45980.246074305556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45980.246074305556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45980.246074305556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45980.246074305556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45980.246074305556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45980.246074305556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45980.246074305556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45980.246074305556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45980.246074305556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45980.246074305556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45980.246074305556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45980.246074305556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45980.246074305556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45980.246074305556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45980.246074305556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45980.246074305556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45980.246074305556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45980.246074305556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45980.246074305556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45980.246074305556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45980.246074305556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45980.246074305556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45980.246074305556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45980.246074305556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45980.246074305556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45980.246074305556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45980.246074305556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45980.246074305556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45980.246074305556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45980.246074305556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45980.246074305556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45980.246074305556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45980.246074305556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45980.246074305556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45980.246074305556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45980.246074305556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45980.246074305556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45980.246074305556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45980.246074305556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45980.246074305556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45980.246074305556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45980.246074305556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45980.246074305556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45980.246074305556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45980.246074305556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45980.246074305556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45980.246074305556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45980.246074305556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45980.246074305556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45980.246074305556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45980.246074305556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45980.246074305556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45980.246074305556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45980.246074305556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45980.246074305556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45980.246074305556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45980.246074305556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45980.246074305556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45980.246074305556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45980.246074305556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45980.246074305556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45980.246074305556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45980.246074305556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45980.246074305556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45980.246074305556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45980.246074305556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45980.246074305556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45980.246074305556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45980.246074305556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45980.246074305556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45980.246074305556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45980.246074305556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45980.246074305556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45980.246074305556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45980.246074305556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45980.246074305556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45980.246074305556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45980.246074305556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45980.246074305556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45980.246074305556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45980.246074305556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45980.246074305556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45980.246074305556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45980.246074305556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45980.246074305556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45980.246074305556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45980.246074305556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45980.246074305556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45980.246074305556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45980.246074305556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45980.246074305556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45980.246074305556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45980.246074305556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45980.246074305556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45980.246074305556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45980.246074305556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45980.246074305556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45980.246074305556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45980.246074305556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45980.246074305556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45980.246074305556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45980.246074305556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45980.246074305556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45980.246074305556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45980.246074305556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45980.246074305556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45980.246074305556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45980.246074305556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45980.246074305556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45980.246074305556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45980.246074305556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45980.246074305556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45980.246074305556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45980.246074305556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45980.246074305556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45980.246074305556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45980.246074305556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45980.246074305556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45980.246074305556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45980.246074305556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45980.246074305556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45980.246074305556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45980.246074305556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45980.246074305556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45980.246074305556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45980.246074305556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45980.246074305556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45980.246074305556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45980.246074305556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45980.246074305556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45980.246074305556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45980.246074305556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45980.246074305556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45980.246074305556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45980.246074305556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45980.246074305556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45980.246074305556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45980.246074305556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45980.246074305556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45980.246074305556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45980.246074305556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45980.246074305556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45980.246074305556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45980.246074305556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45980.246074305556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45980.246074305556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45980.246074305556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45980.246074305556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45980.246074305556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45980.246074305556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45980.246074305556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45980.246074305556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45980.246074305556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45980.246074305556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45980.246074305556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45980.246074305556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45980.246074305556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45980.246074305556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45980.246074305556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45980.246074305556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45980.246074305556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45980.246074305556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45980.246074305556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45980.246074305556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45980.246074305556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45980.246074305556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45980.246074305556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45980.246074305556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45980.246074305556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45980.246074305556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45980.246074305556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45980.246074305556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45980.246074305556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45980.246074305556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45980.246074305556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45980.246074305556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45980.246074305556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45980.246074305556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45980.246074305556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45980.246074305556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45980.246074305556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45980.246074305556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45980.246074305556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45980.246074305556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45980.246074305556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45980.246074305556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45980.246074305556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45980.246074305556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45980.246074305556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45980.246074305556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45980.246074305556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45980.246074305556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45980.246074305556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45980.246074305556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45980.246074305556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45980.246074305556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45980.246074305556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45980.246074305556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45980.246074305556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45980.246074305556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45980.246074305556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45980.246074305556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45980.246074305556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45980.246074305556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45980.246074305556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45980.246074305556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45980.246074305556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45980.246074305556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45980.246074305556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45980.246074305556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45980.246074305556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45980.246074305556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45980.246074305556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45980.246074305556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45980.246074305556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45980.246074305556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45980.246074305556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45980.246074305556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45980.246074305556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45980.246074305556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45980.246074305556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45980.246074305556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45980.246074305556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45980.246074305556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45980.246074305556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45980.246074305556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45980.246074305556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45980.246074305556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45980.246074305556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45980.246074305556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45980.246074305556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45980.246074305556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45980.246074305556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45980.246074305556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45980.246074305556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45980.246074305556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45980.246074305556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45980.246074305556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45980.246074305556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45980.246074305556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45980.246074305556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45980.246074305556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45980.246074305556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45980.246074305556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45980.246074305556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45980.246074305556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45980.246074305556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45980.246074305556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45980.246074305556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45980.246074305556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45980.246074305556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45980.246074305556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45980.246074305556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45980.246074305556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45980.246074305556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45980.246074305556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45980.246074305556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45980.246074305556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45980.246074305556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45980.246074305556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45980.246074305556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45980.246074305556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45980.246074305556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45980.246074305556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45980.246074305556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45980.246074305556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45980.246074305556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45980.246074305556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45980.246074305556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45980.246074305556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45980.246074305556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45980.246074305556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45980.246074305556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45980.246074305556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45980.246074305556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45980.246074305556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45980.246074305556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45980.246074305556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45980.246074305556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45980.246074305556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276.76535671296006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0.1931923611118691</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v>45980.120138888888</v>
      </c>
      <c r="G4" s="96">
        <f ca="1">IFERROR(NOW()-F4,"")</f>
        <v>0.12593541666865349</v>
      </c>
      <c r="H4" s="95">
        <v>45980.114641203705</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45980.246074305556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45980.246074305556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45980.246074305556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45980.246074305556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45980.246074305556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45980.246074305556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45980.246074305556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45980.246074305556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45980.246074305556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45980.246074305556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45980.246074305556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45980.246074305556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45980.246074305556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45980.246074305556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45980.246074305556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45980.246074305556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45980.246074305556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45980.246074305556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45980.246074305556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45980.246074305556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45980.246074305556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45980.246074305556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45980.246074305556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45980.246074305556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45980.246074305556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45980.246074305556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45980.246074305556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45980.246074305556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45980.246074305556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45980.246074305556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45980.246074305556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45980.246074305556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45980.246074305556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45980.246074305556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45980.246074305556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45980.246074305556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45980.246074305556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45980.246074305556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45980.246074305556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45980.246074305556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45980.246074305556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45980.246074305556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45980.246074305556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45980.246074305556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45980.246074305556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45980.246074305556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45980.246074305556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45980.246074305556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45980.246074305556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45980.246074305556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45980.246074305556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45980.246074305556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45980.246074305556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45980.246074305556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45980.246074305556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45980.246074305556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45980.246074305556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45980.246074305556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45980.246074305556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45980.246074305556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45980.246074305556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45980.246074305556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45980.246074305556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45980.246074305556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45980.246074305556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45980.246074305556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45980.246074305556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45980.246074305556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45980.246074305556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45980.246074305556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45980.246074305556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45980.246074305556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45980.246074305556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45980.246074305556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45980.246074305556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45980.246074305556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45980.246074305556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45980.246074305556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45980.246074305556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45980.246074305556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45980.246074305556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45980.246074305556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45980.246074305556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45980.246074305556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45980.246074305556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45980.246074305556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45980.246074305556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45980.246074305556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45980.246074305556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45980.246074305556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45980.246074305556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45980.246074305556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45980.246074305556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45980.246074305556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45980.246074305556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45980.246074305556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45980.246074305556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45980.246074305556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45980.246074305556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45980.246074305556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45980.246074305556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45980.246074305556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45980.246074305556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45980.246074305556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45980.246074305556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45980.246074305556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45980.246074305556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45980.246074305556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45980.246074305556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45980.246074305556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45980.246074305556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45980.246074305556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45980.246074305556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45980.246074305556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45980.246074305556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45980.246074305556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45980.246074305556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45980.246074305556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45980.246074305556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45980.246074305556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45980.246074305556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45980.246074305556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45980.246074305556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45980.246074305556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45980.246074305556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45980.246074305556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45980.246074305556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45980.246074305556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45980.246074305556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45980.246074305556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45980.246074305556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45980.246074305556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45980.246074305556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45980.246074305556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45980.246074305556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45980.246074305556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45980.246074305556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45980.246074305556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45980.246074305556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45980.246074305556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45980.246074305556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45980.246074305556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45980.246074305556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45980.246074305556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45980.246074305556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45980.246074305556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45980.246074305556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45980.246074305556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45980.246074305556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45980.246074305556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45980.246074305556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45980.246074305556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45980.246074305556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45980.246074305556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45980.246074305556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45980.246074305556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45980.246074305556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45980.246074305556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45980.246074305556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45980.246074305556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45980.246074305556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45980.246074305556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45980.246074305556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45980.246074305556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45980.246074305556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45980.246074305556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45980.246074305556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45980.246074305556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45980.246074305556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45980.246074305556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45980.246074305556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45980.246074305556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45980.246074305556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45980.246074305556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45980.246074305556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45980.246074305556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45980.246074305556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45980.246074305556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45980.246074305556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45980.246074305556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45980.246074305556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45980.246074305556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45980.246074305556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45980.246074305556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45980.246074305556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45980.246074305556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45980.246074305556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45980.246074305556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45980.246074305556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45980.246074305556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45980.246074305556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45980.246074305556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45980.246074305556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45980.246074305556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45980.246074305556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45980.246074305556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45980.246074305556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45980.246074305556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45980.246074305556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45980.246074305556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45980.246074305556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45980.246074305556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45980.246074305556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45980.246074305556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45980.246074305556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45980.246074305556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45980.246074305556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45980.246074305556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45980.246074305556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45980.246074305556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45980.246074305556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45980.246074305556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45980.246074305556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45980.246074305556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45980.246074305556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45980.246074305556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45980.246074305556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45980.246074305556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45980.246074305556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45980.246074305556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45980.246074305556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45980.246074305556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45980.246074305556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45980.246074305556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45980.246074305556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45980.246074305556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45980.246074305556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45980.246074305556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45980.246074305556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45980.246074305556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45980.246074305556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45980.246074305556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45980.246074305556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45980.246074305556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45980.246074305556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45980.246074305556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45980.246074305556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45980.246074305556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45980.246074305556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45980.246074305556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45980.246074305556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45980.246074305556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45980.246074305556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45980.246074305556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45980.246074305556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45980.246074305556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45980.246074305556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45980.246074305556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45980.246074305556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45980.246074305556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45980.246074305556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45980.246074305556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45980.246074305556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45980.246074305556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45980.246074305556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45980.246074305556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45980.246074305556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45980.246074305556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45980.246074305556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45980.246074305556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45980.246074305556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45980.246074305556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45980.246074305556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45980.246074305556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45980.246074305556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45980.246074305556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45980.246074305556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45980.246074305556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45980.246074305556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45980.246074305556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45980.246074305556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45980.246074305556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45980.246074305556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45980.246074305556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45980.246074305556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45980.246074305556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45980.246074305556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45980.246074305556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45980.246074305556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45980.246074305556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45980.246074305556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45980.246074305556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45980.246074305556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45980.246074305556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45980.246074305556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45980.246074305556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45980.246074305556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45980.246074305556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45980.246074305556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45980.246074305556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45980.246074305556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45980.246074305556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45980.246074305556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45980.246074305556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45980.246074305556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45980.246074305556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45980.246074305556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45980.246074305556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45980.246074305556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45980.246074305556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45980.246074305556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45980.246074305556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45980.246074305556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45980.246074305556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45980.246074305556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45980.246074305556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45980.246074305556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45980.246074305556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45980.246074305556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45980.246074305556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45980.246074305556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45980.246074305556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45980.246074305556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45980.246074305556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45980.246074305556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45980.246074305556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45980.246074305556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45980.246074305556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45980.246074305556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45980.246074305556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45980.246074305556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45980.246074305556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45980.246074305556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45980.246074305556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45980.246074305556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45980.246074305556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45980.246074305556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45980.246074305556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45980.246074305556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45980.246074305556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45980.246074305556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45980.246074305556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45980.246074305556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45980.246074305556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45980.246074305556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45980.246074305556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45980.246074305556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45980.246074305556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45980.246074305556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45980.246074305556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45980.246074305556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45980.246074305556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45980.246074305556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45980.246074305556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45980.246074305556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45980.246074305556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45980.246074305556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45980.246074305556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45980.246074305556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45980.246074305556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45980.246074305556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45980.246074305556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45980.246074305556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45980.246074305556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45980.246074305556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45980.246074305556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45980.246074305556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45980.246074305556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45980.246074305556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45980.246074305556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45980.246074305556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45980.246074305556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45980.246074305556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45980.246074305556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45980.246074305556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45980.246074305556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45980.246074305556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45980.246074305556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45980.246074305556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45980.246074305556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45980.246074305556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45980.246074305556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45980.246074305556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45980.246074305556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45980.246074305556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45980.246074305556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45980.246074305556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45980.246074305556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45980.246074305556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45980.246074305556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45980.246074305556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45980.246074305556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45980.246074305556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45980.246074305556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45980.246074305556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45980.246074305556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45980.246074305556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45980.246074305556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45980.246074305556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45980.246074305556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45980.246074305556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45980.246074305556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45980.246074305556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45980.246074305556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45980.246074305556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45980.246074305556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45980.246074305556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45980.246074305556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45980.246074305556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45980.246074305556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45980.246074305556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45980.246074305556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45980.246074305556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45980.246074305556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45980.246074305556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45980.246074305556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45980.246074305556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45980.246074305556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45980.246074305556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45980.246074305556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45980.246074305556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45980.246074305556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45980.246074305556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45980.246074305556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45980.246074305556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45980.246074305556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45980.246074305556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45980.246074305556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45980.246074305556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45980.246074305556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45980.246074305556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45980.246074305556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45980.246074305556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45980.246074305556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45980.246074305556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45980.246074305556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45980.246074305556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45980.246074305556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45980.246074305556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45980.246074305556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45980.246074305556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45980.246074305556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45980.246074305556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45980.246074305556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45980.246074305556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45980.246074305556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45980.246074305556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45980.246074305556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45980.246074305556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45980.246074305556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45980.246074305556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45980.246074305556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45980.246074305556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45980.246074305556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45980.246074305556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45980.246074305556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45980.246074305556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45980.246074305556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45980.246074305556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45980.246074305556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45980.246074305556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45980.246074305556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45980.246074305556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45980.246074305556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45980.246074305556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45980.246074305556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45980.246074305556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45980.246074305556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45980.246074305556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45980.246074305556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45980.246074305556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45980.246074305556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45980.246074305556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45980.246074305556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45980.246074305556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45980.246074305556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45980.246074305556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45980.246074305556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45980.246074305556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45980.246074305556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45980.246074305556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45980.246074305556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45980.246074305556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45980.246074305556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45980.246074305556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45980.246074305556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45980.246074305556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45980.246074305556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45980.246074305556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45980.246074305556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45980.246074305556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45980.246074305556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45980.246074305556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45980.246074305556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45980.246074305556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45980.246074305556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45980.246074305556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45980.246074305556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45980.246074305556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45980.246074305556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45980.246074305556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45980.246074305556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45980.246074305556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45980.246074305556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45980.246074305556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45980.246074305556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45980.246074305556</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88.414014120367938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54.057196990739612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31.584963194443844</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2.7312710648184293</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45980.246074305556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45980.246074305556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45980.246074305556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45980.246074305556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45980.246074305556</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45980.246074305556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45980.246074305556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45980.246074305556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45980.246074305556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45980.246074305556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45980.246074305556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45980.246074305556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45980.246074305556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45980.246074305556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45980.246074305556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45980.246074305556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45980.246074305556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45980.246074305556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45980.246074305556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45980.246074305556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45980.246074305556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45980.246074305556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45980.246074305556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45980.246074305556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45980.246074305556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45980.246074305556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45980.246074305556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45980.246074305556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45980.246074305556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45980.246074305556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45980.246074305556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45980.246074305556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45980.246074305556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45980.246074305556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45980.246074305556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45980.246074305556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45980.246074305556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45980.246074305556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45980.246074305556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45980.246074305556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45980.246074305556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45980.246074305556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45980.246074305556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45980.246074305556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45980.246074305556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45980.246074305556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45980.246074305556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45980.246074305556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45980.246074305556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45980.246074305556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45980.246074305556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45980.246074305556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45980.246074305556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45980.246074305556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45980.246074305556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45980.246074305556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45980.246074305556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45980.246074305556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45980.246074305556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45980.246074305556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45980.246074305556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45980.246074305556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45980.246074305556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45980.246074305556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45980.246074305556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45980.246074305556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45980.246074305556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45980.246074305556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45980.246074305556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45980.246074305556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45980.246074305556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45980.246074305556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45980.246074305556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45980.246074305556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45980.246074305556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45980.246074305556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45980.246074305556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45980.246074305556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45980.246074305556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45980.246074305556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45980.246074305556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45980.246074305556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45980.246074305556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45980.246074305556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45980.246074305556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45980.246074305556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45980.246074305556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45980.246074305556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45980.246074305556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45980.246074305556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45980.246074305556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45980.246074305556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45980.246074305556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45980.246074305556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45980.246074305556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45980.246074305556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45980.246074305556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45980.246074305556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45980.246074305556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45980.246074305556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45980.246074305556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45980.246074305556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45980.246074305556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45980.246074305556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45980.246074305556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45980.246074305556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45980.246074305556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45980.246074305556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45980.246074305556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45980.246074305556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45980.246074305556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45980.246074305556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45980.246074305556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45980.246074305556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45980.246074305556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45980.246074305556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45980.246074305556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45980.246074305556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45980.246074305556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45980.246074305556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45980.246074305556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45980.246074305556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45980.246074305556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45980.246074305556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45980.246074305556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45980.246074305556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45980.246074305556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45980.246074305556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45980.246074305556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45980.246074305556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45980.246074305556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45980.246074305556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45980.246074305556</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45980.246074305556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45980.246074305556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45980.246074305556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45980.246074305556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45980.246074305556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45980.246074305556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45980.246074305556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45980.246074305556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45980.246074305556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45980.246074305556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45980.246074305556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45980.246074305556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45980.246074305556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45980.246074305556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45980.246074305556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45980.246074305556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45980.246074305556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45980.246074305556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45980.246074305556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45980.246074305556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45980.246074305556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45980.246074305556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45980.246074305556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45980.246074305556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45980.246074305556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45980.246074305556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45980.246074305556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45980.246074305556</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6"/>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30280</v>
      </c>
      <c r="E2" s="109" t="s">
        <v>39021</v>
      </c>
      <c r="F2" s="121"/>
      <c r="G2" s="104">
        <f t="shared" ref="G2:G32" ca="1" si="0">IFERROR(NOW()-F2,"-")</f>
        <v>45980.246074305556</v>
      </c>
      <c r="H2" s="121">
        <v>45980.019236111111</v>
      </c>
      <c r="I2" s="119" t="str">
        <f>IFERROR(VLOOKUP(D2,DB!A:F,6,0),"")</f>
        <v>SCECO</v>
      </c>
      <c r="J2" s="119" t="str">
        <f>IFERROR(VLOOKUP(D2,DB!A:G,7,0),"")</f>
        <v>Dead+No BB Design</v>
      </c>
      <c r="K2" s="122" t="s">
        <v>39122</v>
      </c>
      <c r="L2" s="123" t="str">
        <f>IFERROR(VLOOKUP(D2,DB!A:I,9,0),"")</f>
        <v>Latis</v>
      </c>
    </row>
    <row r="3" spans="1:16382" ht="31.5" customHeight="1">
      <c r="A3" s="118" t="s">
        <v>39123</v>
      </c>
      <c r="B3" s="119" t="str">
        <f>IFERROR(VLOOKUP(D3,DB!A:K,11,0),"")</f>
        <v>R6</v>
      </c>
      <c r="C3" s="120">
        <v>3</v>
      </c>
      <c r="D3" s="119" t="s">
        <v>38969</v>
      </c>
      <c r="E3" s="109" t="s">
        <v>39021</v>
      </c>
      <c r="F3" s="121">
        <v>45980.09888888889</v>
      </c>
      <c r="G3" s="104">
        <f t="shared" ca="1" si="0"/>
        <v>0.14718541666661622</v>
      </c>
      <c r="H3" s="121">
        <v>45980.098854166667</v>
      </c>
      <c r="I3" s="119" t="str">
        <f>IFERROR(VLOOKUP(D3,DB!A:F,6,0),"")</f>
        <v>SCECO</v>
      </c>
      <c r="J3" s="119" t="str">
        <f>IFERROR(VLOOKUP(D3,DB!A:G,7,0),"")</f>
        <v>Vandalized</v>
      </c>
      <c r="K3" s="122" t="s">
        <v>39124</v>
      </c>
      <c r="L3" s="123" t="str">
        <f>IFERROR(VLOOKUP(D3,DB!A:I,9,0),"")</f>
        <v>Latis</v>
      </c>
    </row>
    <row r="4" spans="1:16382" ht="31.5" customHeight="1">
      <c r="A4" s="118"/>
      <c r="B4" s="119" t="str">
        <f>IFERROR(VLOOKUP(D4,DB!A:K,11,0),"")</f>
        <v/>
      </c>
      <c r="C4" s="120"/>
      <c r="D4" s="119"/>
      <c r="E4" s="109"/>
      <c r="F4" s="121"/>
      <c r="G4" s="104">
        <f t="shared" ca="1" si="0"/>
        <v>45980.246074305556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45980.246074305556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45980.246074305556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45980.246074305556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45980.246074305556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45980.246074305556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45980.246074305556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45980.246074305556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45980.246074305556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45980.246074305556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45980.246074305556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45980.246074305556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45980.246074305556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45980.246074305556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45980.246074305556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45980.246074305556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45980.246074305556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45980.246074305556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45980.246074305556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45980.246074305556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45980.246074305556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45980.246074305556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45980.246074305556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45980.246074305556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45980.246074305556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45980.246074305556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45980.246074305556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45980.246074305556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45980.246074305556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ref="G33:G66" ca="1" si="1">IFERROR(NOW()-F33,"-")</f>
        <v>45980.246074305556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45980.246074305556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45980.246074305556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45980.246074305556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45980.246074305556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45980.246074305556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45980.246074305556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45980.246074305556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45980.246074305556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45980.246074305556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45980.246074305556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45980.246074305556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45980.246074305556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45980.246074305556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45980.246074305556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45980.246074305556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45980.246074305556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45980.246074305556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45980.246074305556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45980.246074305556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45980.246074305556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45980.246074305556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45980.246074305556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45980.246074305556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45980.246074305556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45980.246074305556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45980.246074305556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45980.246074305556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45980.246074305556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45980.246074305556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45980.246074305556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45980.246074305556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45980.246074305556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45980.246074305556</v>
      </c>
      <c r="H66" s="121"/>
      <c r="I66" s="119" t="str">
        <f>IFERROR(VLOOKUP(D66,DB!A:F,6,0),"")</f>
        <v/>
      </c>
      <c r="J66" s="119" t="str">
        <f>IFERROR(VLOOKUP(D66,DB!A:G,7,0),"")</f>
        <v/>
      </c>
      <c r="K66" s="122"/>
      <c r="L66" s="123" t="str">
        <f>IFERROR(VLOOKUP(D66,DB!A:I,9,0),"")</f>
        <v/>
      </c>
    </row>
  </sheetData>
  <dataValidations count="2">
    <dataValidation allowBlank="1" showInputMessage="1" showErrorMessage="1" sqref="E1" xr:uid="{9E1BC488-8814-4F8A-8DBE-742B3278AB71}"/>
    <dataValidation type="list" allowBlank="1" showInputMessage="1" showErrorMessage="1" sqref="E2:E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2025-11-19T02:55:59Z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