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63" documentId="120_S{2AC9BD13-BADA-5192-A53E-5A8FF88502F6}" xr6:coauthVersionLast="47" xr6:coauthVersionMax="47" xr10:uidLastSave="{F5CB4678-8AEC-4EC1-B6B6-DE053FD48BD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<sst xmlns="http://schemas.openxmlformats.org/spreadsheetml/2006/main" count="180286" uniqueCount="39130">
  <si>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</si>
  <si>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</si>
  <si>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</si>
  <si>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</si>
  <si>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</si>
  <si>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</si>
  <si>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</si>
  <si>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</si>
  <si>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</si>
  <si>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</si>
  <si>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</si>
  <si>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</si>
  <si>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</si>
  <si>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</si>
  <si>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</si>
  <si>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</si>
  <si>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</si>
  <si>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</si>
  <si>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</si>
  <si>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</si>
  <si>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</si>
  <si>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</si>
  <si>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</si>
  <si>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</si>
  <si>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</si>
  <si>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</si>
  <si>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</si>
  <si>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</si>
  <si>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</si>
  <si>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</si>
  <si>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</si>
  <si>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</si>
  <si>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</si>
  <si>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</si>
  <si>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</si>
  <si>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</si>
  <si>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</si>
  <si>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</si>
  <si>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</si>
  <si>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</si>
  <si>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</si>
  <si>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</si>
  <si>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</si>
  <si>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</si>
  <si>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</si>
  <si>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</si>
  <si>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</si>
  <si>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</si>
  <si>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</si>
  <si>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</si>
  <si>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</si>
  <si>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</si>
  <si>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</si>
  <si>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</si>
  <si>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</si>
  <si>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</si>
  <si>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</si>
  <si>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</si>
  <si>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</si>
  <si>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</si>
  <si>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</si>
  <si>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</si>
  <si>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</si>
  <si>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</si>
  <si>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</si>
  <si>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</si>
  <si>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</si>
  <si>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</si>
  <si>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</si>
  <si>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</si>
  <si>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</si>
  <si>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</si>
  <si>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</si>
  <si>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</si>
  <si>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</si>
  <si>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</si>
  <si>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</si>
  <si>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</si>
  <si>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</si>
  <si>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</si>
  <si>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</si>
  <si>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</si>
  <si>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</si>
  <si>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</si>
  <si>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</si>
  <si>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</si>
  <si>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</si>
  <si>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</si>
  <si>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</si>
  <si>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</si>
  <si>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</si>
  <si>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</si>
  <si>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</si>
  <si>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</si>
  <si>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</si>
  <si>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</si>
  <si>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</si>
  <si>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</si>
  <si>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</si>
  <si>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</si>
  <si>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</si>
  <si>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</si>
  <si>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</si>
  <si>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</si>
  <si>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</si>
  <si>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</si>
  <si>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</si>
  <si>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</si>
  <si>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</si>
  <si>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</si>
  <si>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</si>
  <si>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</si>
  <si>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</si>
  <si>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</si>
  <si>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</si>
  <si>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</si>
  <si>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</si>
  <si>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</si>
  <si>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</si>
  <si>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</si>
  <si>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</si>
  <si>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</si>
  <si>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</si>
  <si>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</si>
  <si>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</si>
  <si>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</si>
  <si>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</si>
  <si>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</si>
  <si>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</si>
  <si>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</si>
  <si>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</si>
  <si>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</si>
  <si>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</si>
  <si>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</si>
  <si>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</si>
  <si>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</si>
  <si>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</si>
  <si>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</si>
  <si>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</si>
  <si>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</si>
  <si>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</si>
  <si>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</si>
  <si>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</si>
  <si>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</si>
  <si>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</si>
  <si>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</si>
  <si>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</si>
  <si>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</si>
  <si>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</si>
  <si>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</si>
  <si>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</si>
  <si>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</si>
  <si>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</si>
  <si>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</si>
  <si>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</si>
  <si>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</si>
  <si>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</si>
  <si>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</si>
  <si>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</si>
  <si>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</si>
  <si>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</si>
  <si>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</si>
  <si>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</si>
  <si>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</si>
  <si>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</si>
  <si>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</si>
  <si>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</si>
  <si>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</si>
  <si>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</si>
  <si>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</si>
  <si>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</si>
  <si>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</si>
  <si>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</si>
  <si>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</si>
  <si>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</si>
  <si>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</si>
  <si>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</si>
  <si>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</si>
  <si>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</si>
  <si>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</si>
  <si>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</si>
  <si>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</si>
  <si>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</si>
  <si>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</si>
  <si>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</si>
  <si>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</si>
  <si>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</si>
  <si>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</si>
  <si>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</si>
  <si>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</si>
  <si>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</si>
  <si>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</si>
  <si>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</si>
  <si>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</si>
  <si>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</si>
  <si>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</si>
  <si>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</si>
  <si>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</si>
  <si>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</si>
  <si>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</si>
  <si>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</si>
  <si>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</si>
  <si>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</si>
  <si>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</si>
  <si>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</si>
  <si>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</si>
  <si>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</si>
  <si>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</si>
  <si>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</si>
  <si>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</si>
  <si>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</si>
  <si>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</si>
  <si>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</si>
  <si>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</si>
  <si>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</si>
  <si>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</si>
  <si>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</si>
  <si>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</si>
  <si>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</si>
  <si>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</si>
  <si>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</si>
  <si>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</si>
  <si>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</si>
  <si>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</si>
  <si>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</si>
  <si>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</si>
  <si>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</si>
  <si>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</si>
  <si>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</si>
  <si>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</si>
  <si>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</si>
  <si>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</si>
  <si>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</si>
  <si>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</si>
  <si>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</si>
  <si>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</si>
  <si>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</si>
  <si>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</si>
  <si>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</si>
  <si>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</si>
  <si>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</si>
  <si>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</si>
  <si>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</si>
  <si>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</si>
  <si>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</si>
  <si>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</si>
  <si>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</si>
  <si>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</si>
  <si>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</si>
  <si>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</si>
  <si>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</si>
  <si>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</si>
  <si>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</si>
  <si>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</si>
  <si>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</si>
  <si>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</si>
  <si>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</si>
  <si>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</si>
  <si>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</si>
  <si>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</si>
  <si>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</si>
  <si>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</si>
  <si>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</si>
  <si>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</si>
  <si>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</si>
  <si>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</si>
  <si>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</si>
  <si>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</si>
  <si>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</si>
  <si>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</si>
  <si>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</si>
  <si>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</si>
  <si>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</si>
  <si>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</si>
  <si>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</si>
  <si>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</si>
  <si>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</si>
  <si>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</si>
  <si>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</si>
  <si>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</si>
  <si>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</si>
  <si>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</si>
  <si>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</si>
  <si>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</si>
  <si>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</si>
  <si>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</si>
  <si>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</si>
  <si>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</si>
  <si>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</si>
  <si>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</si>
  <si>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</si>
  <si>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</si>
  <si>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</si>
  <si>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</si>
  <si>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</si>
  <si>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</si>
  <si>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</si>
  <si>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</si>
  <si>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</si>
  <si>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</si>
  <si>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</si>
  <si>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</si>
  <si>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</si>
  <si>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</si>
  <si>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</si>
  <si>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</si>
  <si>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</si>
  <si>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</si>
  <si>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</si>
  <si>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</si>
  <si>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</si>
  <si>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</si>
  <si>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</si>
  <si>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</si>
  <si>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</si>
  <si>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</si>
  <si>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</si>
  <si>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</si>
  <si>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</si>
  <si>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</si>
  <si>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</si>
  <si>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</si>
  <si>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</si>
  <si>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</si>
  <si>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</si>
  <si>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</si>
  <si>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</si>
  <si>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</si>
  <si>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</si>
  <si>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</si>
  <si>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</si>
  <si>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</si>
  <si>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</si>
  <si>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</si>
  <si>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</si>
  <si>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</si>
  <si>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</si>
  <si>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</si>
  <si>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</si>
  <si>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</si>
  <si>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</si>
  <si>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</si>
  <si>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</si>
  <si>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</si>
  <si>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</si>
  <si>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</si>
  <si>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</si>
  <si>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</si>
  <si>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</si>
  <si>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</si>
  <si>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</si>
  <si>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</si>
  <si>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</si>
  <si>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</si>
  <si>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</si>
  <si>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</si>
  <si>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</si>
  <si>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</si>
  <si>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</si>
  <si>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</si>
  <si>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</si>
  <si>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</si>
  <si>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</si>
  <si>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</si>
  <si>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</si>
  <si>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</si>
  <si>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</si>
  <si>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</si>
  <si>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</si>
  <si>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</si>
  <si>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</si>
  <si>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</si>
  <si>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</si>
  <si>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</si>
  <si>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</si>
  <si>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</si>
  <si>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</si>
  <si>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</si>
  <si>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</si>
  <si>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</si>
  <si>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</si>
  <si>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</si>
  <si>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</si>
  <si>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</si>
  <si>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</si>
  <si>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</si>
  <si>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</si>
  <si>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</si>
  <si>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</si>
  <si>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</si>
  <si>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</si>
  <si>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</si>
  <si>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</si>
  <si>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</si>
  <si>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</si>
  <si>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</si>
  <si>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</si>
  <si>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</si>
  <si>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</si>
  <si>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</si>
  <si>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</si>
  <si>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</si>
  <si>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</si>
  <si>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</si>
  <si>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</si>
  <si>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</si>
  <si>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</si>
  <si>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</si>
  <si>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</si>
  <si>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</si>
  <si>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</si>
  <si>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</si>
  <si>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</si>
  <si>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</si>
  <si>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</si>
  <si>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</si>
  <si>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</si>
  <si>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</si>
  <si>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</si>
  <si>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</si>
  <si>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</si>
  <si>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</si>
  <si>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</si>
  <si>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</si>
  <si>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</si>
  <si>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</si>
  <si>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</si>
  <si>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</si>
  <si>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</si>
  <si>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</si>
  <si>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</si>
  <si>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</si>
  <si>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</si>
  <si>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</si>
  <si>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</si>
  <si>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</si>
  <si>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</si>
  <si>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</si>
  <si>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</si>
  <si>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</si>
  <si>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</si>
  <si>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</si>
  <si>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</si>
  <si>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</si>
  <si>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</si>
  <si>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</si>
  <si>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</si>
  <si>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</si>
  <si>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</si>
  <si>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</si>
  <si>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</si>
  <si>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</si>
  <si>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</si>
  <si>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</si>
  <si>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</si>
  <si>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</si>
  <si>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</si>
  <si>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</si>
  <si>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</si>
  <si>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</si>
  <si>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</si>
  <si>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</si>
  <si>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</si>
  <si>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</si>
  <si>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</si>
  <si>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</si>
  <si>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</si>
  <si>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</si>
  <si>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</si>
  <si>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</si>
  <si>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</si>
  <si>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</si>
  <si>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</si>
  <si>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</si>
  <si>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</si>
  <si>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</si>
  <si>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</si>
  <si>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</si>
  <si>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</si>
  <si>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</si>
  <si>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</si>
  <si>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</si>
  <si>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</si>
  <si>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</si>
  <si>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</si>
  <si>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</si>
  <si>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</si>
  <si>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</si>
  <si>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</si>
  <si>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</si>
  <si>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</si>
  <si>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</si>
  <si>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</si>
  <si>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</si>
  <si>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</si>
  <si>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</si>
  <si>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</si>
  <si>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</si>
  <si>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</si>
  <si>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</si>
  <si>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</si>
  <si>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</si>
  <si>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</si>
  <si>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</si>
  <si>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</si>
  <si>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</si>
  <si>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</si>
  <si>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</si>
  <si>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</si>
  <si>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</si>
  <si>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</si>
  <si>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</si>
  <si>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</si>
  <si>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</si>
  <si>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</si>
  <si>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</si>
  <si>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</si>
  <si>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</si>
  <si>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</si>
  <si>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</si>
  <si>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</si>
  <si>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</si>
  <si>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</si>
  <si>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</si>
  <si>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</si>
  <si>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</si>
  <si>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</si>
  <si>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</si>
  <si>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</si>
  <si>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</si>
  <si>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</si>
  <si>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</si>
  <si>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</si>
  <si>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</si>
  <si>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</si>
  <si>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</si>
  <si>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</si>
  <si>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</si>
  <si>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</si>
  <si>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</si>
  <si>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</si>
  <si>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</si>
  <si>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</si>
  <si>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</si>
  <si>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</si>
  <si>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</si>
  <si>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</si>
  <si>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</si>
  <si>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</si>
  <si>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</si>
  <si>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</si>
  <si>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</si>
  <si>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</si>
  <si>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</si>
  <si>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</si>
  <si>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</si>
  <si>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</si>
  <si>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</si>
  <si>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</si>
  <si>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</si>
  <si>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</si>
  <si>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</si>
  <si>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</si>
  <si>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</si>
  <si>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</si>
  <si>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</si>
  <si>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</si>
  <si>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</si>
  <si>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</si>
  <si>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</si>
  <si>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</si>
  <si>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</si>
  <si>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</si>
  <si>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</si>
  <si>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</si>
  <si>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</si>
  <si>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</si>
  <si>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</si>
  <si>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</si>
  <si>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</si>
  <si>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</si>
  <si>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</si>
  <si>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</si>
  <si>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</si>
  <si>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</si>
  <si>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</si>
  <si>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</si>
  <si>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</si>
  <si>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</si>
  <si>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</si>
  <si>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</si>
  <si>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</si>
  <si>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</si>
  <si>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</si>
  <si>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</si>
  <si>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</si>
  <si>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</si>
  <si>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</si>
  <si>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</si>
  <si>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</si>
  <si>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</si>
  <si>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</si>
  <si>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</si>
  <si>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</si>
  <si>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</si>
  <si>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</si>
  <si>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</si>
  <si>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</si>
  <si>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</si>
  <si>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</si>
  <si>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</si>
  <si>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</si>
  <si>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</si>
  <si>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</si>
  <si>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</si>
  <si>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</si>
  <si>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</si>
  <si>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</si>
  <si>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</si>
  <si>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</si>
  <si>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</si>
  <si>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</si>
  <si>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</si>
  <si>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</si>
  <si>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</si>
  <si>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</si>
  <si>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</si>
  <si>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</si>
  <si>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</si>
  <si>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</si>
  <si>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</si>
  <si>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</si>
  <si>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</si>
  <si>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</si>
  <si>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</si>
  <si>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</si>
  <si>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</si>
  <si>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</si>
  <si>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</si>
  <si>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</si>
  <si>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</si>
  <si>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</si>
  <si>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</si>
  <si>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</si>
  <si>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</si>
  <si>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</si>
  <si>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</si>
  <si>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</si>
  <si>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</si>
  <si>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</si>
  <si>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</si>
  <si>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</si>
  <si>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</si>
  <si>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</si>
  <si>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</si>
  <si>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</si>
  <si>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</si>
  <si>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</si>
  <si>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</si>
  <si>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</si>
  <si>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</si>
  <si>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</si>
  <si>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</si>
  <si>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</si>
  <si>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</si>
  <si>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</si>
  <si>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</si>
  <si>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</si>
  <si>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</si>
  <si>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</si>
  <si>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</si>
  <si>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</si>
  <si>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</si>
  <si>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</si>
  <si>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</si>
  <si>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</si>
  <si>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</si>
  <si>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</si>
  <si>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</si>
  <si>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</si>
  <si>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</si>
  <si>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</si>
  <si>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</si>
  <si>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</si>
  <si>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</si>
  <si>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</si>
  <si>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</si>
  <si>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</si>
  <si>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</si>
  <si>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</si>
  <si>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</si>
  <si>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</si>
  <si>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</si>
  <si>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</si>
  <si>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</si>
  <si>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</si>
  <si>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</si>
  <si>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</si>
  <si>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</si>
  <si>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</si>
  <si>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</si>
  <si>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</si>
  <si>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</si>
  <si>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</si>
  <si>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</si>
  <si>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</si>
  <si>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</si>
  <si>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</si>
  <si>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</si>
  <si>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</si>
  <si>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</si>
  <si>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</si>
  <si>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</si>
  <si>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</si>
  <si>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</si>
  <si>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</si>
  <si>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</si>
  <si>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</si>
  <si>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</si>
  <si>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</si>
  <si>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</si>
  <si>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</si>
  <si>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</si>
  <si>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</si>
  <si>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</si>
  <si>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</si>
  <si>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</si>
  <si>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</si>
  <si>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</si>
  <si>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</si>
  <si>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</si>
  <si>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</si>
  <si>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</si>
  <si>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</si>
  <si>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</si>
  <si>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</si>
  <si>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</si>
  <si>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</si>
  <si>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</si>
  <si>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</si>
  <si>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</si>
  <si>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</si>
  <si>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</si>
  <si>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</si>
  <si>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</si>
  <si>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</si>
  <si>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</si>
  <si>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</si>
  <si>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</si>
  <si>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</si>
  <si>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</si>
  <si>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</si>
  <si>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</si>
  <si>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</si>
  <si>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</si>
  <si>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</si>
  <si>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</si>
  <si>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</si>
  <si>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</si>
  <si>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</si>
  <si>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</si>
  <si>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</si>
  <si>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</si>
  <si>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</si>
  <si>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</si>
  <si>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</si>
  <si>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</si>
  <si>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</si>
  <si>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</si>
  <si>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</si>
  <si>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</si>
  <si>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</si>
  <si>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</si>
  <si>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</si>
  <si>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</si>
  <si>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</si>
  <si>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</si>
  <si>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</si>
  <si>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</si>
  <si>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</si>
  <si>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</si>
  <si>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</si>
  <si>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</si>
  <si>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</si>
  <si>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</si>
  <si>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</si>
  <si>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</si>
  <si>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</si>
  <si>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</si>
  <si>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</si>
  <si>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</si>
  <si>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</si>
  <si>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</si>
  <si>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</si>
  <si>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</si>
  <si>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</si>
  <si>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</si>
  <si>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</si>
  <si>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</si>
  <si>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</si>
  <si>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</si>
  <si>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</si>
  <si>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</si>
  <si>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</si>
  <si>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</si>
  <si>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</si>
  <si>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</si>
  <si>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</si>
  <si>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</si>
  <si>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</si>
  <si>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</si>
  <si>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</si>
  <si>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</si>
  <si>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</si>
  <si>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</si>
  <si>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</si>
  <si>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</si>
  <si>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</si>
  <si>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</si>
  <si>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</si>
  <si>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</si>
  <si>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</si>
  <si>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</si>
  <si>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</si>
  <si>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</si>
  <si>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</si>
  <si>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</si>
  <si>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</si>
  <si>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</si>
  <si>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</si>
  <si>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</si>
  <si>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</si>
  <si>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</si>
  <si>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</si>
  <si>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</si>
  <si>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</si>
  <si>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</si>
  <si>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</si>
  <si>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</si>
  <si>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</si>
  <si>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</si>
  <si>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</si>
  <si>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</si>
  <si>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</si>
  <si>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</si>
  <si>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</si>
  <si>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</si>
  <si>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</si>
  <si>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</si>
  <si>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</si>
  <si>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</si>
  <si>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</si>
  <si>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</si>
  <si>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</si>
  <si>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</si>
  <si>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</si>
  <si>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</si>
  <si>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</si>
  <si>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</si>
  <si>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</si>
  <si>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</si>
  <si>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</si>
  <si>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</si>
  <si>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</si>
  <si>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</si>
  <si>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</si>
  <si>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</si>
  <si>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</si>
  <si>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</si>
  <si>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</si>
  <si>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</si>
  <si>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</si>
  <si>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</si>
  <si>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</si>
  <si>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</si>
  <si>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</si>
  <si>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</si>
  <si>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</si>
  <si>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</si>
  <si>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</si>
  <si>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</si>
  <si>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</si>
  <si>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</si>
  <si>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</si>
  <si>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</si>
  <si>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</si>
  <si>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</si>
  <si>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</si>
  <si>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</si>
  <si>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</si>
  <si>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</si>
  <si>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</si>
  <si>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</si>
  <si>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</si>
  <si>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</si>
  <si>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</si>
  <si>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</si>
  <si>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</si>
  <si>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</si>
  <si>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</si>
  <si>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</si>
  <si>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</si>
  <si>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</si>
  <si>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</si>
  <si>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</si>
  <si>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</si>
  <si>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</si>
  <si>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</si>
  <si>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</si>
  <si>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</si>
  <si>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</si>
  <si>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</si>
  <si>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</si>
  <si>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</si>
  <si>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</si>
  <si>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</si>
  <si>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</si>
  <si>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</si>
  <si>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</si>
  <si>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</si>
  <si>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</si>
  <si>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</si>
  <si>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</si>
  <si>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</si>
  <si>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</si>
  <si>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</si>
  <si>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</si>
  <si>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</si>
  <si>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</si>
  <si>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</si>
  <si>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</si>
  <si>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</si>
  <si>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</si>
  <si>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</si>
  <si>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</si>
  <si>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</si>
  <si>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</si>
  <si>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</si>
  <si>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</si>
  <si>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</si>
  <si>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</si>
  <si>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</si>
  <si>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</si>
  <si>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</si>
  <si>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</si>
  <si>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</si>
  <si>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</si>
  <si>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</si>
  <si>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</si>
  <si>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</si>
  <si>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</si>
  <si>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</si>
  <si>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</si>
  <si>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</si>
  <si>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</si>
  <si>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</si>
  <si>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</si>
  <si>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</si>
  <si>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</si>
  <si>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</si>
  <si>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</si>
  <si>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</si>
  <si>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</si>
  <si>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</si>
  <si>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</si>
  <si>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</si>
  <si>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</si>
  <si>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</si>
  <si>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</si>
  <si>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</si>
  <si>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</si>
  <si>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</si>
  <si>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</si>
  <si>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</si>
  <si>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</si>
  <si>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</si>
  <si>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</si>
  <si>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</si>
  <si>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</si>
  <si>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</si>
  <si>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</si>
  <si>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</si>
  <si>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</si>
  <si>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</si>
  <si>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</si>
  <si>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</si>
  <si>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</si>
  <si>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</si>
  <si>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</si>
  <si>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</si>
  <si>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</si>
  <si>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</si>
  <si>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</si>
  <si>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</si>
  <si>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</si>
  <si>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</si>
  <si>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</si>
  <si>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</si>
  <si>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</si>
  <si>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</si>
  <si>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</si>
  <si>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</si>
  <si>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</si>
  <si>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</si>
  <si>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</si>
  <si>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</si>
  <si>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</si>
  <si>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</si>
  <si>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</si>
  <si>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</si>
  <si>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</si>
  <si>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</si>
  <si>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</si>
  <si>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</si>
  <si>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</si>
  <si>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</si>
  <si>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</si>
  <si>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</si>
  <si>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</si>
  <si>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</si>
  <si>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</si>
  <si>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</si>
  <si>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</si>
  <si>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</si>
  <si>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</si>
  <si>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</si>
  <si>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</si>
  <si>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</si>
  <si>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</si>
  <si>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</si>
  <si>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</si>
  <si>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</si>
  <si>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</si>
  <si>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</si>
  <si>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</si>
  <si>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</si>
  <si>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</si>
  <si>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</si>
  <si>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</si>
  <si>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</si>
  <si>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</si>
  <si>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</si>
  <si>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</si>
  <si>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</si>
  <si>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</si>
  <si>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</si>
  <si>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</si>
  <si>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</si>
  <si>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</si>
  <si>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</si>
  <si>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</si>
  <si>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</si>
  <si>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</si>
  <si>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</si>
  <si>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</si>
  <si>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</si>
  <si>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</si>
  <si>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</si>
  <si>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</si>
  <si>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</si>
  <si>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</si>
  <si>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</si>
  <si>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</si>
  <si>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</si>
  <si>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</si>
  <si>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</si>
  <si>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</si>
  <si>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</si>
  <si>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</si>
  <si>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</si>
  <si>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</si>
  <si>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</si>
  <si>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</si>
  <si>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</si>
  <si>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</si>
  <si>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</si>
  <si>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</si>
  <si>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</si>
  <si>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</si>
  <si>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</si>
  <si>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</si>
  <si>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</si>
  <si>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</si>
  <si>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</si>
  <si>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</si>
  <si>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</si>
  <si>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</si>
  <si>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</si>
  <si>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</si>
  <si>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</si>
  <si>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</si>
  <si>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</si>
  <si>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</si>
  <si>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</si>
  <si>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</si>
  <si>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</si>
  <si>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</si>
  <si>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</si>
  <si>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</si>
  <si>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</si>
  <si>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</si>
  <si>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</si>
  <si>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</si>
  <si>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</si>
  <si>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</si>
  <si>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</si>
  <si>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</si>
  <si>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</si>
  <si>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</si>
  <si>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</si>
  <si>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</si>
  <si>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</si>
  <si>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</si>
  <si>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</si>
  <si>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</si>
  <si>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</si>
  <si>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</si>
  <si>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</si>
  <si>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</si>
  <si>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</si>
  <si>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</si>
  <si>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</si>
  <si>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</si>
  <si>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</si>
  <si>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</si>
  <si>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</si>
  <si>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</si>
  <si>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</si>
  <si>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</si>
  <si>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</si>
  <si>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</si>
  <si>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</si>
  <si>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</si>
  <si>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</si>
  <si>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</si>
  <si>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</si>
  <si>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</si>
  <si>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</si>
  <si>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</si>
  <si>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</si>
  <si>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</si>
  <si>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</si>
  <si>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</si>
  <si>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</si>
  <si>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</si>
  <si>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</si>
  <si>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</si>
  <si>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</si>
  <si>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</si>
  <si>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</si>
  <si>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</si>
  <si>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</si>
  <si>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</si>
  <si>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</si>
  <si>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</si>
  <si>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</si>
  <si>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</si>
  <si>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</si>
  <si>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</si>
  <si>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</si>
  <si>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</si>
  <si>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</si>
  <si>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</si>
  <si>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</si>
  <si>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</si>
  <si>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</si>
  <si>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</si>
  <si>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</si>
  <si>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</si>
  <si>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</si>
  <si>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</si>
  <si>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</si>
  <si>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</si>
  <si>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</si>
  <si>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</si>
  <si>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</si>
  <si>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</si>
  <si>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</si>
  <si>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</si>
  <si>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</si>
  <si>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</si>
  <si>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</si>
  <si>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</si>
  <si>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</si>
  <si>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</si>
  <si>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</si>
  <si>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</si>
  <si>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</si>
  <si>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</si>
  <si>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</si>
  <si>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</si>
  <si>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</si>
  <si>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</si>
  <si>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</si>
  <si>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</si>
  <si>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</si>
  <si>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</si>
  <si>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</si>
  <si>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</si>
  <si>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</si>
  <si>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</si>
  <si>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</si>
  <si>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</si>
  <si>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</si>
  <si>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</si>
  <si>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</si>
  <si>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</si>
  <si>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</si>
  <si>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</si>
  <si>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</si>
  <si>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</si>
  <si>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</si>
  <si>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</si>
  <si>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</si>
  <si>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</si>
  <si>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</si>
  <si>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</si>
  <si>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</si>
  <si>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</si>
  <si>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</si>
  <si>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</si>
  <si>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</si>
  <si>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</si>
  <si>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</si>
  <si>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</si>
  <si>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</si>
  <si>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</si>
  <si>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</si>
  <si>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</si>
  <si>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</si>
  <si>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</si>
  <si>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</si>
  <si>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</si>
  <si>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</si>
  <si>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</si>
  <si>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</si>
  <si>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</si>
  <si>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</si>
  <si>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</si>
  <si>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</si>
  <si>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</si>
  <si>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</si>
  <si>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</si>
  <si>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</si>
  <si>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</si>
  <si>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</si>
  <si>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</si>
  <si>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</si>
  <si>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</si>
  <si>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</si>
  <si>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</si>
  <si>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</si>
  <si>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</si>
  <si>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</si>
  <si>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</si>
  <si>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</si>
  <si>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</si>
  <si>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</si>
  <si>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</si>
  <si>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</si>
  <si>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</si>
  <si>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</si>
  <si>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</si>
  <si>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</si>
  <si>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</si>
  <si>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</si>
  <si>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</si>
  <si>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</si>
  <si>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</si>
  <si>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</si>
  <si>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</si>
  <si>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</si>
  <si>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</si>
  <si>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</si>
  <si>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</si>
  <si>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</si>
  <si>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</si>
  <si>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</si>
  <si>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</si>
  <si>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</si>
  <si>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</si>
  <si>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</si>
  <si>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</si>
  <si>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</si>
  <si>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</si>
  <si>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</si>
  <si>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</si>
  <si>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</si>
  <si>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</si>
  <si>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</si>
  <si>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</si>
  <si>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</si>
  <si>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</si>
  <si>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</si>
  <si>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</si>
  <si>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</si>
  <si>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</si>
  <si>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</si>
  <si>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</si>
  <si>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</si>
  <si>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</si>
  <si>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</si>
  <si>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</si>
  <si>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</si>
  <si>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</si>
  <si>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</si>
  <si>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</si>
  <si>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</si>
  <si>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</si>
  <si>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</si>
  <si>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</si>
  <si>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</si>
  <si>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</si>
  <si>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</si>
  <si>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</si>
  <si>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</si>
  <si>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</si>
  <si>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</si>
  <si>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</si>
  <si>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</si>
  <si>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</si>
  <si>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</si>
  <si>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</si>
  <si>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</si>
  <si>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</si>
  <si>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</si>
  <si>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</si>
  <si>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</si>
  <si>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</si>
  <si>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</si>
  <si>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</si>
  <si>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</si>
  <si>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</si>
  <si>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</si>
  <si>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</si>
  <si>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</si>
  <si>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</si>
  <si>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</si>
  <si>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</si>
  <si>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</si>
  <si>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</si>
  <si>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</si>
  <si>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</si>
  <si>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</si>
  <si>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</si>
  <si>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</si>
  <si>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</si>
  <si>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</si>
  <si>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</si>
  <si>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</si>
  <si>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</si>
  <si>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</si>
  <si>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</si>
  <si>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</si>
  <si>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</si>
  <si>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</si>
  <si>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</si>
  <si>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</si>
  <si>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</si>
  <si>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</si>
  <si>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</si>
  <si>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</si>
  <si>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</si>
  <si>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</si>
  <si>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</si>
  <si>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</si>
  <si>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</si>
  <si>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</si>
  <si>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</si>
  <si>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</si>
  <si>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</si>
  <si>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</si>
  <si>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</si>
  <si>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</si>
  <si>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</si>
  <si>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</si>
  <si>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</si>
  <si>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</si>
  <si>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</si>
  <si>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</si>
  <si>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</si>
  <si>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</si>
  <si>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</si>
  <si>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</si>
  <si>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</si>
  <si>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</si>
  <si>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</si>
  <si>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</si>
  <si>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</si>
  <si>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</si>
  <si>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</si>
  <si>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</si>
  <si>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</si>
  <si>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</si>
  <si>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</si>
  <si>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</si>
  <si>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</si>
  <si>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</si>
  <si>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</si>
  <si>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</si>
  <si>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</si>
  <si>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</si>
  <si>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</si>
  <si>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</si>
  <si>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</si>
  <si>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</si>
  <si>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</si>
  <si>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</si>
  <si>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</si>
  <si>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</si>
  <si>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</si>
  <si>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</si>
  <si>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</si>
  <si>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</si>
  <si>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</si>
  <si>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</si>
  <si>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</si>
  <si>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</si>
  <si>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</si>
  <si>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</si>
  <si>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</si>
  <si>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</si>
  <si>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</si>
  <si>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</si>
  <si>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</si>
  <si>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</si>
  <si>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</si>
  <si>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</si>
  <si>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</si>
  <si>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</si>
  <si>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</si>
  <si>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</si>
  <si>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</si>
  <si>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</si>
  <si>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</si>
  <si>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</si>
  <si>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</si>
  <si>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</si>
  <si>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</si>
  <si>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</si>
  <si>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</si>
  <si>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</si>
  <si>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</si>
  <si>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</si>
  <si>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</si>
  <si>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</si>
  <si>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</si>
  <si>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</si>
  <si>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</si>
  <si>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</si>
  <si>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</si>
  <si>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</si>
  <si>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</si>
  <si>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</si>
  <si>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</si>
  <si>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</si>
  <si>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</si>
  <si>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</si>
  <si>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</si>
  <si>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</si>
  <si>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</si>
  <si>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</si>
  <si>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</si>
  <si>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</si>
  <si>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</si>
  <si>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</si>
  <si>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</si>
  <si>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</si>
  <si>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</si>
  <si>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</si>
  <si>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</si>
  <si>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</si>
  <si>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</si>
  <si>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</si>
  <si>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</si>
  <si>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</si>
  <si>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</si>
  <si>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</si>
  <si>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</si>
  <si>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</si>
  <si>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</si>
  <si>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</si>
  <si>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</si>
  <si>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</si>
  <si>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</si>
  <si>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</si>
  <si>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</si>
  <si>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</si>
  <si>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</si>
  <si>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</si>
  <si>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</si>
  <si>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</si>
  <si>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</si>
  <si>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</si>
  <si>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</si>
  <si>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</si>
  <si>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</si>
  <si>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</si>
  <si>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</si>
  <si>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</si>
  <si>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</si>
  <si>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</si>
  <si>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</si>
  <si>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</si>
  <si>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</si>
  <si>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</si>
  <si>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</si>
  <si>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</si>
  <si>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</si>
  <si>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</si>
  <si>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</si>
  <si>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</si>
  <si>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</si>
  <si>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</si>
  <si>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</si>
  <si>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</si>
  <si>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</si>
  <si>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</si>
  <si>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</si>
  <si>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</si>
  <si>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</si>
  <si>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</si>
  <si>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</si>
  <si>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</si>
  <si>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</si>
  <si>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</si>
  <si>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</si>
  <si>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</si>
  <si>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</si>
  <si>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</si>
  <si>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</si>
  <si>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</si>
  <si>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</si>
  <si>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</si>
  <si>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</si>
  <si>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</si>
  <si>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</si>
  <si>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</si>
  <si>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</si>
  <si>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</si>
  <si>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</si>
  <si>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</si>
  <si>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</si>
  <si>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</si>
  <si>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</si>
  <si>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</si>
  <si>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</si>
  <si>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</si>
  <si>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</si>
  <si>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</si>
  <si>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</si>
  <si>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</si>
  <si>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</si>
  <si>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</si>
  <si>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</si>
  <si>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</si>
  <si>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</si>
  <si>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</si>
  <si>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</si>
  <si>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</si>
  <si>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</si>
  <si>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</si>
  <si>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</si>
  <si>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</si>
  <si>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</si>
  <si>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</si>
  <si>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</si>
  <si>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</si>
  <si>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</si>
  <si>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</si>
  <si>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</si>
  <si>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</si>
  <si>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</si>
  <si>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</si>
  <si>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</si>
  <si>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</si>
  <si>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</si>
  <si>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</si>
  <si>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</si>
  <si>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</si>
  <si>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</si>
  <si>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</si>
  <si>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</si>
  <si>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</si>
  <si>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</si>
  <si>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</si>
  <si>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</si>
  <si>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</si>
  <si>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</si>
  <si>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</si>
  <si>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</si>
  <si>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</si>
  <si>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</si>
  <si>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</si>
  <si>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</si>
  <si>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</si>
  <si>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</si>
  <si>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</si>
  <si>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</si>
  <si>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</si>
  <si>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</si>
  <si>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</si>
  <si>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</si>
  <si>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</si>
  <si>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</si>
  <si>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</si>
  <si>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</si>
  <si>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</si>
  <si>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</si>
  <si>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</si>
  <si>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</si>
  <si>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</si>
  <si>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</si>
  <si>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</si>
  <si>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</si>
  <si>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</si>
  <si>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</si>
  <si>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</si>
  <si>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</si>
  <si>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</si>
  <si>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</si>
  <si>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</si>
  <si>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</si>
  <si>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</si>
  <si>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</si>
  <si>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</si>
  <si>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</si>
  <si>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</si>
  <si>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</si>
  <si>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</si>
  <si>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</si>
  <si>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</si>
  <si>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</si>
  <si>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</si>
  <si>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</si>
  <si>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</si>
  <si>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</si>
  <si>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</si>
  <si>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</si>
  <si>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</si>
  <si>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</si>
  <si>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</si>
  <si>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</si>
  <si>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</si>
  <si>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</si>
  <si>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</si>
  <si>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</si>
  <si>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</si>
  <si>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</si>
  <si>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</si>
  <si>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</si>
  <si>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</si>
  <si>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</si>
  <si>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</si>
  <si>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</si>
  <si>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</si>
  <si>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</si>
  <si>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</si>
  <si>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</si>
  <si>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</si>
  <si>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</si>
  <si>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</si>
  <si>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</si>
  <si>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</si>
  <si>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</si>
  <si>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</si>
  <si>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</si>
  <si>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</si>
  <si>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</si>
  <si>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</si>
  <si>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</si>
  <si>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</si>
  <si>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</si>
  <si>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</si>
  <si>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</si>
  <si>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</si>
  <si>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</si>
  <si>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</si>
  <si>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</si>
  <si>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</si>
  <si>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</si>
  <si>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</si>
  <si>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</si>
  <si>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</si>
  <si>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</si>
  <si>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</si>
  <si>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</si>
  <si>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</si>
  <si>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</si>
  <si>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</si>
  <si>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</si>
  <si>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</si>
  <si>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</si>
  <si>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</si>
  <si>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</si>
  <si>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</si>
  <si>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</si>
  <si>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</si>
  <si>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</si>
  <si>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</si>
  <si>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</si>
  <si>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</si>
  <si>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</si>
  <si>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</si>
  <si>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</si>
  <si>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</si>
  <si>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</si>
  <si>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</si>
  <si>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</si>
  <si>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</si>
  <si>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</si>
  <si>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</si>
  <si>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</si>
  <si>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</si>
  <si>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</si>
  <si>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</si>
  <si>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</si>
  <si>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</si>
  <si>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</si>
  <si>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</si>
  <si>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</si>
  <si>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</si>
  <si>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</si>
  <si>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</si>
  <si>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</si>
  <si>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</si>
  <si>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</si>
  <si>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</si>
  <si>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</si>
  <si>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</si>
  <si>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</si>
  <si>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</si>
  <si>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</si>
  <si>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</si>
  <si>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</si>
  <si>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</si>
  <si>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</si>
  <si>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</si>
  <si>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</si>
  <si>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</si>
  <si>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</si>
  <si>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</si>
  <si>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</si>
  <si>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</si>
  <si>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</si>
  <si>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</si>
  <si>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</si>
  <si>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</si>
  <si>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</si>
  <si>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</si>
  <si>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</si>
  <si>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</si>
  <si>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</si>
  <si>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</si>
  <si>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</si>
  <si>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</si>
  <si>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</si>
  <si>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</si>
  <si>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</si>
  <si>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</si>
  <si>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</si>
  <si>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</si>
  <si>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</si>
  <si>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</si>
  <si>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</si>
  <si>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</si>
  <si>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</si>
  <si>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</si>
  <si>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</si>
  <si>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</si>
  <si>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</si>
  <si>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</si>
  <si>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</si>
  <si>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</si>
  <si>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</si>
  <si>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</si>
  <si>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</si>
  <si>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</si>
  <si>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</si>
  <si>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</si>
  <si>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</si>
  <si>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</si>
  <si>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</si>
  <si>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</si>
  <si>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</si>
  <si>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</si>
  <si>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</si>
  <si>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</si>
  <si>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</si>
  <si>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</si>
  <si>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</si>
  <si>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</si>
  <si>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</si>
  <si>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</si>
  <si>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</si>
  <si>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</si>
  <si>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</si>
  <si>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</si>
  <si>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</si>
  <si>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</si>
  <si>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</si>
  <si>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</si>
  <si>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</si>
  <si>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</si>
  <si>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</si>
  <si>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</si>
  <si>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</si>
  <si>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</si>
  <si>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</si>
  <si>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</si>
  <si>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</si>
  <si>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</si>
  <si>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</si>
  <si>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</si>
  <si>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</si>
  <si>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</si>
  <si>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</si>
  <si>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</si>
  <si>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</si>
  <si>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</si>
  <si>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</si>
  <si>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</si>
  <si>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</si>
  <si>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</si>
  <si>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</si>
  <si>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</si>
  <si>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</si>
  <si>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</si>
  <si>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</si>
  <si>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</si>
  <si>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</si>
  <si>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</si>
  <si>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</si>
  <si>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</si>
  <si>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</si>
  <si>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</si>
  <si>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</si>
  <si>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</si>
  <si>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</si>
  <si>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</si>
  <si>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</si>
  <si>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</si>
  <si>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</si>
  <si>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</si>
  <si>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</si>
  <si>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</si>
  <si>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</si>
  <si>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</si>
  <si>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</si>
  <si>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</si>
  <si>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</si>
  <si>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</si>
  <si>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</si>
  <si>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</si>
  <si>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</si>
  <si>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</si>
  <si>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</si>
  <si>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</si>
  <si>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</si>
  <si>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</si>
  <si>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</si>
  <si>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</si>
  <si>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</si>
  <si>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</si>
  <si>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</si>
  <si>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</si>
  <si>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</si>
  <si>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</si>
  <si>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</si>
  <si>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</si>
  <si>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</si>
  <si>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</si>
  <si>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</si>
  <si>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</si>
  <si>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</si>
  <si>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</si>
  <si>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</si>
  <si>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</si>
  <si>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</si>
  <si>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</si>
  <si>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</si>
  <si>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</si>
  <si>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</si>
  <si>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</si>
  <si>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</si>
  <si>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</si>
  <si>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</si>
  <si>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</si>
  <si>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</si>
  <si>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</si>
  <si>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</si>
  <si>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</si>
  <si>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</si>
  <si>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</si>
  <si>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</si>
  <si>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</si>
  <si>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</si>
  <si>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</si>
  <si>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</si>
  <si>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</si>
  <si>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</si>
  <si>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</si>
  <si>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</si>
  <si>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</si>
  <si>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</si>
  <si>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</si>
  <si>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</si>
  <si>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</si>
  <si>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</si>
  <si>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</si>
  <si>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</si>
  <si>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</si>
  <si>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</si>
  <si>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</si>
  <si>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</si>
  <si>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</si>
  <si>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</si>
  <si>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</si>
  <si>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</si>
  <si>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</si>
  <si>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</si>
  <si>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</si>
  <si>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</si>
  <si>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</si>
  <si>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</si>
  <si>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</si>
  <si>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</si>
  <si>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</si>
  <si>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</si>
  <si>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</si>
  <si>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</si>
  <si>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</si>
  <si>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</si>
  <si>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</si>
  <si>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</si>
  <si>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</si>
  <si>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</si>
  <si>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</si>
  <si>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</si>
  <si>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</si>
  <si>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</si>
  <si>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</si>
  <si>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</si>
  <si>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</si>
  <si>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</si>
  <si>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</si>
  <si>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</si>
  <si>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</si>
  <si>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</si>
  <si>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</si>
  <si>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</si>
  <si>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</si>
  <si>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</si>
  <si>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</si>
  <si>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</si>
  <si>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</si>
  <si>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</si>
  <si>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</si>
  <si>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</si>
  <si>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</si>
  <si>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</si>
  <si>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</si>
  <si>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</si>
  <si>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</si>
  <si>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</si>
  <si>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</si>
  <si>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</si>
  <si>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</si>
  <si>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</si>
  <si>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</si>
  <si>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</si>
  <si>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</si>
  <si>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</si>
  <si>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</si>
  <si>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</si>
  <si>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</si>
  <si>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</si>
  <si>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</si>
  <si>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</si>
  <si>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</si>
  <si>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</si>
  <si>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</si>
  <si>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</si>
  <si>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</si>
  <si>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</si>
  <si>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</si>
  <si>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</si>
  <si>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</si>
  <si>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</si>
  <si>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</si>
  <si>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</si>
  <si>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</si>
  <si>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</si>
  <si>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</si>
  <si>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</si>
  <si>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</si>
  <si>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</si>
  <si>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</si>
  <si>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</si>
  <si>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</si>
  <si>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</si>
  <si>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</si>
  <si>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</si>
  <si>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</si>
  <si>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</si>
  <si>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</si>
  <si>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</si>
  <si>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</si>
  <si>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</si>
  <si>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</si>
  <si>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</si>
  <si>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</si>
  <si>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</si>
  <si>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</si>
  <si>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</si>
  <si>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</si>
  <si>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</si>
  <si>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</si>
  <si>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</si>
  <si>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</si>
  <si>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</si>
  <si>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</si>
  <si>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</si>
  <si>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</si>
  <si>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</si>
  <si>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</si>
  <si>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</si>
  <si>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</si>
  <si>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</si>
  <si>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</si>
  <si>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</si>
  <si>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</si>
  <si>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</si>
  <si>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</si>
  <si>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</si>
  <si>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</si>
  <si>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</si>
  <si>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</si>
  <si>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</si>
  <si>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</si>
  <si>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</si>
  <si>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</si>
  <si>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</si>
  <si>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</si>
  <si>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</si>
  <si>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</si>
  <si>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</si>
  <si>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</si>
  <si>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</si>
  <si>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</si>
  <si>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</si>
  <si>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</si>
  <si>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</si>
  <si>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</si>
  <si>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</si>
  <si>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</si>
  <si>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</si>
  <si>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</si>
  <si>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</si>
  <si>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</si>
  <si>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</si>
  <si>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</si>
  <si>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</si>
  <si>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</si>
  <si>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</si>
  <si>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</si>
  <si>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</si>
  <si>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</si>
  <si>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</si>
  <si>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</si>
  <si>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</si>
  <si>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</si>
  <si>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</si>
  <si>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</si>
  <si>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</si>
  <si>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</si>
  <si>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</si>
  <si>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</si>
  <si>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</si>
  <si>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</si>
  <si>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</si>
  <si>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</si>
  <si>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</si>
  <si>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</si>
  <si>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</si>
  <si>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</si>
  <si>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</si>
  <si>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</si>
  <si>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</si>
  <si>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</si>
  <si>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</si>
  <si>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</si>
  <si>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</si>
  <si>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</si>
  <si>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</si>
  <si>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</si>
  <si>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</si>
  <si>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</si>
  <si>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</si>
  <si>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</si>
  <si>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</si>
  <si>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</si>
  <si>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</si>
  <si>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</si>
  <si>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</si>
  <si>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</si>
  <si>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</si>
  <si>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</si>
  <si>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</si>
  <si>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</si>
  <si>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</si>
  <si>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</si>
  <si>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</si>
  <si>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</si>
  <si>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</si>
  <si>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</si>
  <si>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</si>
  <si>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</si>
  <si>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</si>
  <si>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</si>
  <si>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</si>
  <si>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</si>
  <si>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</si>
  <si>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</si>
  <si>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</si>
  <si>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</si>
  <si>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</si>
  <si>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</si>
  <si>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</si>
  <si>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</si>
  <si>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</si>
  <si>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</si>
  <si>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</si>
  <si>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</si>
  <si>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</si>
  <si>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</si>
  <si>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</si>
  <si>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</si>
  <si>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</si>
  <si>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</si>
  <si>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</si>
  <si>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</si>
  <si>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</si>
  <si>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</si>
  <si>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</si>
  <si>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</si>
  <si>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</si>
  <si>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</si>
  <si>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</si>
  <si>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</si>
  <si>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</si>
  <si>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</si>
  <si>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</si>
  <si>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</si>
  <si>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</si>
  <si>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</si>
  <si>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</si>
  <si>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</si>
  <si>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</si>
  <si>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</si>
  <si>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</si>
  <si>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</si>
  <si>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</si>
  <si>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</si>
  <si>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</si>
  <si>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</si>
  <si>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</si>
  <si>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</si>
  <si>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</si>
  <si>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</si>
  <si>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</si>
  <si>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</si>
  <si>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</si>
  <si>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</si>
  <si>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</si>
  <si>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</si>
  <si>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</si>
  <si>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</si>
  <si>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</si>
  <si>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</si>
  <si>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</si>
  <si>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</si>
  <si>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</si>
  <si>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</si>
  <si>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</si>
  <si>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</si>
  <si>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</si>
  <si>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</si>
  <si>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</si>
  <si>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</si>
  <si>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</si>
  <si>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</si>
  <si>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</si>
  <si>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</si>
  <si>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</si>
  <si>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</si>
  <si>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</si>
  <si>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</si>
  <si>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</si>
  <si>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</si>
  <si>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</si>
  <si>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</si>
  <si>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</si>
  <si>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</si>
  <si>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</si>
  <si>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</si>
  <si>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</si>
  <si>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</si>
  <si>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</si>
  <si>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</si>
  <si>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</si>
  <si>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</si>
  <si>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</si>
  <si>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</si>
  <si>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</si>
  <si>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</si>
  <si>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</si>
  <si>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</si>
  <si>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</si>
  <si>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</si>
  <si>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</si>
  <si>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</si>
  <si>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</si>
  <si>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</si>
  <si>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</si>
  <si>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</si>
  <si>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</si>
  <si>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</si>
  <si>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</si>
  <si>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</si>
  <si>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</si>
  <si>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</si>
  <si>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</si>
  <si>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</si>
  <si>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</si>
  <si>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</si>
  <si>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</si>
  <si>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</si>
  <si>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</si>
  <si>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</si>
  <si>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</si>
  <si>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</si>
  <si>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</si>
  <si>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</si>
  <si>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</si>
  <si>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</si>
  <si>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</si>
  <si>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</si>
  <si>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</si>
  <si>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</si>
  <si>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</si>
  <si>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</si>
  <si>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</si>
  <si>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</si>
  <si>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</si>
  <si>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</si>
  <si>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</si>
  <si>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</si>
  <si>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</si>
  <si>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</si>
  <si>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</si>
  <si>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</si>
  <si>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</si>
  <si>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</si>
  <si>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</si>
  <si>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</si>
  <si>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</si>
  <si>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</si>
  <si>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</si>
  <si>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</si>
  <si>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</si>
  <si>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</si>
  <si>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</si>
  <si>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</si>
  <si>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</si>
  <si>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</si>
  <si>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</si>
  <si>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</si>
  <si>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</si>
  <si>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</si>
  <si>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</si>
  <si>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</si>
  <si>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</si>
  <si>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</si>
  <si>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</si>
  <si>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</si>
  <si>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</si>
  <si>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</si>
  <si>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</si>
  <si>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</si>
  <si>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</si>
  <si>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</si>
  <si>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</si>
  <si>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</si>
  <si>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</si>
  <si>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</si>
  <si>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</si>
  <si>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</si>
  <si>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</si>
  <si>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</si>
  <si>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</si>
  <si>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</si>
  <si>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</si>
  <si>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</si>
  <si>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</si>
  <si>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</si>
  <si>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</si>
  <si>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</si>
  <si>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</si>
  <si>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</si>
  <si>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</si>
  <si>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</si>
  <si>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</si>
  <si>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</si>
  <si>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</si>
  <si>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</si>
  <si>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</si>
  <si>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</si>
  <si>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</si>
  <si>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</si>
  <si>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</si>
  <si>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</si>
  <si>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</si>
  <si>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</si>
  <si>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</si>
  <si>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</si>
  <si>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</si>
  <si>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</si>
  <si>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</si>
  <si>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</si>
  <si>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</si>
  <si>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</si>
  <si>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</si>
  <si>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</si>
  <si>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</si>
  <si>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</si>
  <si>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</si>
  <si>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</si>
  <si>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</si>
  <si>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</si>
  <si>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</si>
  <si>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</si>
  <si>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</si>
  <si>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</si>
  <si>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</si>
  <si>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</si>
  <si>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</si>
  <si>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</si>
  <si>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</si>
  <si>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</si>
  <si>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</si>
  <si>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</si>
  <si>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</si>
  <si>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</si>
  <si>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</si>
  <si>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</si>
  <si>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</si>
  <si>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</si>
  <si>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</si>
  <si>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</si>
  <si>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</si>
  <si>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</si>
  <si>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</si>
  <si>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</si>
  <si>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</si>
  <si>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</si>
  <si>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</si>
  <si>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</si>
  <si>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</si>
  <si>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</si>
  <si>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</si>
  <si>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</si>
  <si>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</si>
  <si>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</si>
  <si>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</si>
  <si>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</si>
  <si>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</si>
  <si>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</si>
  <si>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</si>
  <si>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</si>
  <si>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</si>
  <si>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</si>
  <si>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</si>
  <si>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</si>
  <si>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</si>
  <si>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</si>
  <si>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</si>
  <si>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</si>
  <si>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</si>
  <si>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</si>
  <si>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</si>
  <si>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</si>
  <si>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</si>
  <si>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</si>
  <si>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</si>
  <si>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</si>
  <si>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</si>
  <si>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</si>
  <si>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</si>
  <si>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</si>
  <si>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</si>
  <si>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</si>
  <si>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</si>
  <si>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</si>
  <si>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</si>
  <si>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</si>
  <si>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</si>
  <si>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</si>
  <si>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</si>
  <si>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</si>
  <si>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</si>
  <si>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</si>
  <si>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</si>
  <si>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</si>
  <si>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</si>
  <si>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</si>
  <si>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</si>
  <si>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</si>
  <si>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</si>
  <si>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</si>
  <si>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</si>
  <si>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</si>
  <si>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</si>
  <si>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</si>
  <si>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</si>
  <si>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</si>
  <si>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</si>
  <si>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</si>
  <si>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</si>
  <si>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</si>
  <si>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</si>
  <si>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</si>
  <si>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</si>
  <si>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</si>
  <si>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</si>
  <si>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</si>
  <si>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</si>
  <si>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</si>
  <si>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</si>
  <si>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</si>
  <si>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</si>
  <si>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</si>
  <si>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</si>
  <si>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</si>
  <si>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</si>
  <si>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</si>
  <si>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</si>
  <si>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</si>
  <si>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</si>
  <si>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</si>
  <si>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</si>
  <si>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</si>
  <si>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</si>
  <si>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</si>
  <si>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</si>
  <si>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</si>
  <si>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</si>
  <si>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</si>
  <si>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</si>
  <si>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</si>
  <si>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</si>
  <si>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</si>
  <si>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</si>
  <si>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</si>
  <si>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</si>
  <si>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</si>
  <si>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</si>
  <si>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</si>
  <si>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</si>
  <si>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</si>
  <si>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</si>
  <si>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</si>
  <si>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</si>
  <si>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</si>
  <si>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</si>
  <si>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</si>
  <si>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</si>
  <si>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</si>
  <si>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</si>
  <si>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</si>
  <si>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</si>
  <si>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</si>
  <si>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</si>
  <si>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</si>
  <si>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</si>
  <si>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</si>
  <si>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</si>
  <si>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</si>
  <si>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</si>
  <si>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</si>
  <si>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</si>
  <si>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</si>
  <si>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</si>
  <si>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</si>
  <si>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</si>
  <si>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</si>
  <si>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</si>
  <si>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</si>
  <si>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</si>
  <si>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</si>
  <si>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</si>
  <si>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</si>
  <si>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</si>
  <si>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</si>
  <si>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</si>
  <si>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</si>
  <si>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</si>
  <si>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</si>
  <si>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</si>
  <si>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</si>
  <si>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</si>
  <si>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</si>
  <si>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</si>
  <si>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</si>
  <si>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</si>
  <si>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</si>
  <si>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</si>
  <si>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</si>
  <si>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</si>
  <si>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</si>
  <si>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</si>
  <si>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</si>
  <si>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</si>
  <si>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</si>
  <si>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</si>
  <si>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</si>
  <si>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</si>
  <si>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</si>
  <si>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</si>
  <si>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</si>
  <si>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</si>
  <si>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</si>
  <si>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</si>
  <si>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</si>
  <si>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</si>
  <si>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</si>
  <si>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</si>
  <si>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</si>
  <si>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</si>
  <si>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</si>
  <si>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</si>
  <si>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</si>
  <si>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</si>
  <si>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</si>
  <si>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</si>
  <si>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</si>
  <si>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</si>
  <si>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</si>
  <si>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</si>
  <si>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</si>
  <si>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</si>
  <si>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</si>
  <si>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</si>
  <si>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</si>
  <si>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</si>
  <si>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</si>
  <si>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</si>
  <si>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</si>
  <si>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</si>
  <si>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</si>
  <si>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</si>
  <si>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</si>
  <si>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</si>
  <si>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</si>
  <si>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</si>
  <si>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</si>
  <si>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</si>
  <si>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</si>
  <si>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</si>
  <si>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</si>
  <si>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</si>
  <si>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</si>
  <si>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</si>
  <si>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</si>
  <si>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</si>
  <si>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</si>
  <si>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</si>
  <si>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</si>
  <si>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</si>
  <si>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</si>
  <si>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</si>
  <si>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</si>
  <si>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</si>
  <si>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</si>
  <si>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</si>
  <si>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</si>
  <si>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</si>
  <si>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</si>
  <si>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</si>
  <si>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</si>
  <si>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</si>
  <si>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</si>
  <si>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</si>
  <si>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</si>
  <si>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</si>
  <si>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</si>
  <si>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</si>
  <si>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</si>
  <si>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</si>
  <si>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</si>
  <si>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</si>
  <si>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</si>
  <si>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</si>
  <si>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</si>
  <si>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</si>
  <si>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</si>
  <si>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</si>
  <si>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</si>
  <si>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</si>
  <si>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</si>
  <si>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</si>
  <si>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</si>
  <si>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</si>
  <si>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</si>
  <si>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</si>
  <si>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</si>
  <si>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</si>
  <si>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</si>
  <si>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</si>
  <si>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</si>
  <si>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</si>
  <si>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</si>
  <si>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</si>
  <si>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</si>
  <si>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</si>
  <si>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</si>
  <si>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</si>
  <si>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</si>
  <si>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</si>
  <si>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</si>
  <si>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</si>
  <si>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</si>
  <si>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</si>
  <si>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</si>
  <si>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</si>
  <si>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</si>
  <si>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</si>
  <si>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</si>
  <si>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</si>
  <si>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</si>
  <si>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</si>
  <si>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</si>
  <si>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</si>
  <si>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</si>
  <si>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</si>
  <si>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</si>
  <si>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</si>
  <si>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</si>
  <si>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</si>
  <si>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</si>
  <si>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</si>
  <si>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</si>
  <si>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</si>
  <si>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</si>
  <si>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</si>
  <si>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</si>
  <si>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</si>
  <si>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</si>
  <si>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</si>
  <si>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</si>
  <si>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</si>
  <si>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</si>
  <si>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</si>
  <si>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</si>
  <si>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</si>
  <si>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</si>
  <si>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</si>
  <si>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</si>
  <si>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</si>
  <si>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</si>
  <si>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</si>
  <si>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</si>
  <si>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</si>
  <si>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</si>
  <si>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</si>
  <si>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</si>
  <si>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</si>
  <si>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</si>
  <si>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</si>
  <si>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</si>
  <si>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</si>
  <si>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</si>
  <si>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</si>
  <si>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</si>
  <si>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</si>
  <si>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</si>
  <si>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</si>
  <si>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</si>
  <si>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</si>
  <si>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</si>
  <si>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</si>
  <si>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</si>
  <si>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</si>
  <si>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</si>
  <si>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</si>
  <si>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</si>
  <si>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</si>
  <si>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</si>
  <si>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</si>
  <si>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</si>
  <si>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</si>
  <si>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</si>
  <si>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</si>
  <si>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</si>
  <si>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</si>
  <si>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</si>
  <si>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</si>
  <si>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</si>
  <si>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</si>
  <si>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</si>
  <si>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</si>
  <si>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</si>
  <si>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</si>
  <si>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</si>
  <si>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</si>
  <si>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</si>
  <si>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</si>
  <si>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</si>
  <si>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</si>
  <si>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</si>
  <si>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</si>
  <si>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</si>
  <si>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</si>
  <si>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</si>
  <si>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</si>
  <si>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</si>
  <si>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</si>
  <si>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</si>
  <si>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</si>
  <si>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</si>
  <si>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</si>
  <si>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</si>
  <si>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</si>
  <si>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</si>
  <si>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</si>
  <si>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</si>
  <si>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</si>
  <si>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</si>
  <si>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</si>
  <si>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</si>
  <si>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</si>
  <si>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</si>
  <si>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</si>
  <si>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</si>
  <si>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</si>
  <si>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</si>
  <si>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</si>
  <si>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</si>
  <si>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</si>
  <si>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</si>
  <si>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</si>
  <si>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</si>
  <si>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</si>
  <si>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</si>
  <si>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</si>
  <si>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</si>
  <si>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</si>
  <si>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</si>
  <si>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</si>
  <si>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</si>
  <si>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</si>
  <si>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</si>
  <si>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</si>
  <si>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</si>
  <si>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</si>
  <si>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</si>
  <si>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</si>
  <si>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</si>
  <si>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</si>
  <si>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</si>
  <si>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</si>
  <si>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</si>
  <si>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</si>
  <si>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</si>
  <si>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</si>
  <si>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</si>
  <si>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</si>
  <si>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</si>
  <si>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</si>
  <si>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</si>
  <si>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</si>
  <si>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</si>
  <si>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</si>
  <si>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</si>
  <si>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</si>
  <si>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</si>
  <si>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</si>
  <si>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</si>
  <si>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</si>
  <si>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</si>
  <si>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</si>
  <si>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</si>
  <si>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</si>
  <si>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</si>
  <si>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</si>
  <si>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</si>
  <si>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</si>
  <si>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</si>
  <si>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</si>
  <si>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</si>
  <si>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</si>
  <si>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</si>
  <si>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</si>
  <si>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</si>
  <si>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</si>
  <si>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</si>
  <si>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</si>
  <si>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</si>
  <si>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</si>
  <si>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</si>
  <si>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</si>
  <si>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</si>
  <si>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</si>
  <si>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</si>
  <si>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</si>
  <si>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</si>
  <si>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</si>
  <si>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</si>
  <si>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</si>
  <si>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</si>
  <si>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</si>
  <si>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</si>
  <si>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</si>
  <si>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</si>
  <si>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</si>
  <si>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</si>
  <si>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</si>
  <si>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</si>
  <si>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</si>
  <si>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</si>
  <si>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</si>
  <si>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</si>
  <si>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</si>
  <si>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</si>
  <si>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</si>
  <si>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</si>
  <si>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</si>
  <si>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</si>
  <si>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</si>
  <si>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</si>
  <si>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</si>
  <si>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</si>
  <si>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</si>
  <si>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</si>
  <si>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</si>
  <si>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</si>
  <si>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</si>
  <si>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</si>
  <si>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</si>
  <si>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</si>
  <si>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</si>
  <si>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</si>
  <si>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</si>
  <si>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</si>
  <si>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</si>
  <si>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</si>
  <si>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</si>
  <si>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</si>
  <si>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</si>
  <si>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</si>
  <si>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</si>
  <si>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</si>
  <si>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</si>
  <si>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</si>
  <si>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</si>
  <si>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</si>
  <si>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</si>
  <si>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</si>
  <si>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</si>
  <si>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</si>
  <si>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</si>
  <si>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</si>
  <si>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</si>
  <si>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</si>
  <si>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</si>
  <si>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</si>
  <si>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</si>
  <si>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</si>
  <si>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</si>
  <si>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</si>
  <si>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</si>
  <si>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</si>
  <si>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</si>
  <si>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</si>
  <si>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</si>
  <si>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</si>
  <si>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</si>
  <si>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</si>
  <si>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</si>
  <si>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</si>
  <si>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</si>
  <si>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</si>
  <si>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</si>
  <si>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</si>
  <si>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</si>
  <si>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</si>
  <si>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</si>
  <si>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</si>
  <si>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</si>
  <si>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</si>
  <si>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</si>
  <si>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</si>
  <si>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</si>
  <si>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</si>
  <si>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</si>
  <si>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</si>
  <si>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</si>
  <si>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</si>
  <si>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</si>
  <si>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</si>
  <si>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</si>
  <si>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</si>
  <si>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</si>
  <si>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</si>
  <si>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</si>
  <si>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</si>
  <si>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</si>
  <si>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</si>
  <si>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</si>
  <si>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</si>
  <si>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</si>
  <si>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</si>
  <si>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</si>
  <si>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</si>
  <si>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</si>
  <si>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</si>
  <si>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</si>
  <si>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</si>
  <si>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</si>
  <si>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</si>
  <si>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</si>
  <si>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</si>
  <si>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</si>
  <si>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</si>
  <si>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</si>
  <si>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</si>
  <si>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</si>
  <si>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</si>
  <si>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</si>
  <si>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</si>
  <si>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</si>
  <si>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</si>
  <si>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</si>
  <si>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</si>
  <si>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</si>
  <si>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</si>
  <si>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</si>
  <si>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</si>
  <si>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</si>
  <si>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</si>
  <si>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</si>
  <si>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</si>
  <si>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</si>
  <si>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</si>
  <si>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</si>
  <si>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</si>
  <si>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</si>
  <si>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</si>
  <si>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</si>
  <si>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</si>
  <si>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</si>
  <si>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</si>
  <si>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</si>
  <si>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</si>
  <si>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</si>
  <si>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</si>
  <si>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</si>
  <si>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</si>
  <si>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</si>
  <si>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</si>
  <si>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</si>
  <si>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</si>
  <si>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</si>
  <si>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</si>
  <si>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</si>
  <si>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</si>
  <si>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</si>
  <si>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</si>
  <si>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</si>
  <si>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</si>
  <si>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</si>
  <si>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</si>
  <si>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</si>
  <si>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</si>
  <si>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</si>
  <si>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</si>
  <si>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</si>
  <si>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</si>
  <si>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</si>
  <si>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</si>
  <si>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</si>
  <si>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</si>
  <si>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</si>
  <si>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</si>
  <si>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</si>
  <si>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</si>
  <si>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</si>
  <si>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</si>
  <si>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</si>
  <si>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</si>
  <si>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</si>
  <si>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</si>
  <si>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</si>
  <si>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</si>
  <si>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</si>
  <si>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</si>
  <si>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</si>
  <si>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</si>
  <si>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</si>
  <si>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</si>
  <si>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</si>
  <si>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</si>
  <si>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</si>
  <si>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</si>
  <si>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</si>
  <si>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</si>
  <si>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</si>
  <si>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</si>
  <si>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</si>
  <si>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</si>
  <si>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</si>
  <si>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</si>
  <si>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</si>
  <si>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</si>
  <si>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</si>
  <si>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</si>
  <si>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</si>
  <si>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</si>
  <si>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</si>
  <si>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</si>
  <si>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</si>
  <si>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</si>
  <si>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</si>
  <si>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</si>
  <si>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</si>
  <si>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</si>
  <si>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</si>
  <si>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</si>
  <si>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</si>
  <si>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</si>
  <si>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</si>
  <si>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</si>
  <si>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</si>
  <si>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</si>
  <si>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</si>
  <si>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</si>
  <si>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</si>
  <si>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</si>
  <si>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</si>
  <si>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</si>
  <si>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</si>
  <si>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</si>
  <si>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</si>
  <si>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</si>
  <si>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</si>
  <si>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</si>
  <si>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</si>
  <si>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</si>
  <si>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</si>
  <si>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</si>
  <si>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</si>
  <si>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</si>
  <si>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</si>
  <si>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</si>
  <si>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</si>
  <si>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</si>
  <si>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</si>
  <si>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</si>
  <si>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</si>
  <si>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</si>
  <si>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</si>
  <si>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</si>
  <si>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</si>
  <si>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</si>
  <si>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</si>
  <si>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</si>
  <si>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</si>
  <si>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</si>
  <si>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</si>
  <si>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</si>
  <si>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</si>
  <si>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</si>
  <si>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</si>
  <si>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</si>
  <si>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</si>
  <si>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</si>
  <si>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</si>
  <si>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</si>
  <si>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</si>
  <si>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</si>
  <si>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</si>
  <si>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</si>
  <si>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</si>
  <si>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</si>
  <si>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</si>
  <si>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</si>
  <si>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</si>
  <si>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</si>
  <si>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</si>
  <si>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</si>
  <si>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</si>
  <si>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</si>
  <si>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</si>
  <si>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</si>
  <si>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</si>
  <si>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</si>
  <si>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</si>
  <si>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</si>
  <si>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</si>
  <si>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</si>
  <si>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</si>
  <si>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</si>
  <si>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</si>
  <si>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</si>
  <si>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</si>
  <si>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</si>
  <si>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</si>
  <si>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</si>
  <si>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</si>
  <si>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</si>
  <si>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</si>
  <si>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</si>
  <si>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</si>
  <si>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</si>
  <si>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</si>
  <si>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</si>
  <si>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</si>
  <si>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</si>
  <si>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</si>
  <si>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</si>
  <si>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</si>
  <si>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</si>
  <si>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</si>
  <si>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</si>
  <si>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</si>
  <si>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</si>
  <si>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</si>
  <si>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</si>
  <si>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</si>
  <si>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</si>
  <si>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</si>
  <si>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</si>
  <si>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</si>
  <si>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</si>
  <si>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</si>
  <si>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</si>
  <si>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</si>
  <si>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</si>
  <si>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</si>
  <si>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</si>
  <si>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</si>
  <si>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</si>
  <si>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</si>
  <si>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</si>
  <si>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</si>
  <si>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</si>
  <si>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</si>
  <si>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</si>
  <si>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</si>
  <si>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</si>
  <si>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</si>
  <si>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</si>
  <si>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</si>
  <si>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</si>
  <si>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</si>
  <si>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</si>
  <si>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</si>
  <si>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</si>
  <si>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</si>
  <si>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</si>
  <si>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</si>
  <si>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</si>
  <si>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</si>
  <si>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</si>
  <si>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</si>
  <si>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</si>
  <si>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</si>
  <si>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</si>
  <si>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</si>
  <si>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</si>
  <si>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</si>
  <si>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</si>
  <si>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</si>
  <si>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</si>
  <si>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</si>
  <si>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</si>
  <si>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</si>
  <si>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</si>
  <si>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</si>
  <si>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</si>
  <si>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</si>
  <si>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</si>
  <si>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</si>
  <si>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</si>
  <si>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</si>
  <si>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</si>
  <si>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</si>
  <si>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</si>
  <si>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</si>
  <si>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</si>
  <si>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</si>
  <si>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</si>
  <si>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</si>
  <si>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</si>
  <si>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</si>
  <si>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</si>
  <si>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</si>
  <si>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</si>
  <si>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</si>
  <si>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</si>
  <si>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</si>
  <si>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</si>
  <si>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</si>
  <si>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</si>
  <si>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</si>
  <si>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</si>
  <si>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</si>
  <si>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</si>
  <si>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</si>
  <si>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</si>
  <si>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</si>
  <si>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</si>
  <si>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</si>
  <si>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</si>
  <si>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</si>
  <si>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</si>
  <si>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</si>
  <si>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</si>
  <si>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</si>
  <si>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</si>
  <si>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</si>
  <si>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</si>
  <si>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</si>
  <si>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</si>
  <si>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</si>
  <si>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</si>
  <si>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</si>
  <si>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</si>
  <si>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</si>
  <si>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</si>
  <si>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</si>
  <si>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</si>
  <si>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</si>
  <si>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</si>
  <si>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</si>
  <si>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</si>
  <si>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</si>
  <si>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</si>
  <si>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</si>
  <si>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</si>
  <si>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</si>
  <si>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</si>
  <si>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</si>
  <si>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</si>
  <si>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</si>
  <si>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</si>
  <si>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</si>
  <si>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</si>
  <si>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</si>
  <si>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</si>
  <si>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</si>
  <si>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</si>
  <si>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</si>
  <si>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</si>
  <si>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</si>
  <si>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</si>
  <si>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</si>
  <si>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</si>
  <si>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</si>
  <si>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</si>
  <si>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</si>
  <si>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</si>
  <si>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</si>
  <si>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</si>
  <si>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</si>
  <si>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</si>
  <si>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</si>
  <si>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</si>
  <si>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</si>
  <si>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</si>
  <si>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</si>
  <si>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</si>
  <si>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</si>
  <si>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</si>
  <si>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</si>
  <si>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</si>
  <si>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</si>
  <si>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</si>
  <si>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</si>
  <si>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</si>
  <si>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</si>
  <si>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</si>
  <si>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</si>
  <si>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</si>
  <si>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</si>
  <si>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</si>
  <si>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</si>
  <si>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</si>
  <si>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</si>
  <si>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</si>
  <si>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</si>
  <si>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</si>
  <si>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</si>
  <si>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</si>
  <si>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</si>
  <si>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</si>
  <si>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</si>
  <si>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</si>
  <si>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</si>
  <si>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</si>
  <si>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</si>
  <si>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</si>
  <si>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</si>
  <si>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</si>
  <si>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</si>
  <si>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</si>
  <si>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</si>
  <si>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</si>
  <si>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</si>
  <si>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</si>
  <si>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</si>
  <si>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</si>
  <si>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</si>
  <si>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</si>
  <si>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</si>
  <si>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</si>
  <si>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</si>
  <si>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</si>
  <si>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</si>
  <si>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</si>
  <si>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</si>
  <si>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</si>
  <si>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</si>
  <si>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</si>
  <si>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</si>
  <si>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</si>
  <si>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</si>
  <si>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</si>
  <si>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</si>
  <si>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</si>
  <si>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</si>
  <si>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</si>
  <si>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</si>
  <si>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</si>
  <si>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</si>
  <si>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</si>
  <si>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</si>
  <si>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</si>
  <si>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</si>
  <si>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</si>
  <si>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</si>
  <si>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</si>
  <si>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</si>
  <si>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</si>
  <si>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</si>
  <si>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</si>
  <si>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</si>
  <si>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</si>
  <si>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</si>
  <si>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</si>
  <si>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</si>
  <si>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</si>
  <si>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</si>
  <si>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</si>
  <si>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</si>
  <si>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</si>
  <si>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</si>
  <si>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</si>
  <si>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</si>
  <si>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</si>
  <si>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</si>
  <si>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</si>
  <si>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</si>
  <si>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</si>
  <si>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</si>
  <si>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</si>
  <si>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</si>
  <si>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</si>
  <si>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</si>
  <si>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</si>
  <si>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</si>
  <si>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</si>
  <si>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</si>
  <si>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</si>
  <si>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</si>
  <si>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</si>
  <si>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</si>
  <si>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</si>
  <si>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</si>
  <si>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</si>
  <si>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</si>
  <si>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</si>
  <si>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</si>
  <si>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</si>
  <si>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</si>
  <si>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</si>
  <si>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</si>
  <si>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</si>
  <si>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</si>
  <si>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</si>
  <si>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</si>
  <si>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</si>
  <si>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</si>
  <si>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</si>
  <si>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</si>
  <si>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</si>
  <si>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</si>
  <si>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</si>
  <si>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</si>
  <si>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</si>
  <si>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</si>
  <si>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</si>
  <si>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</si>
  <si>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</si>
  <si>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</si>
  <si>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</si>
  <si>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</si>
  <si>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</si>
  <si>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</si>
  <si>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</si>
  <si>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</si>
  <si>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</si>
  <si>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</si>
  <si>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</si>
  <si>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</si>
  <si>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</si>
  <si>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</si>
  <si>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</si>
  <si>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</si>
  <si>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</si>
  <si>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</si>
  <si>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</si>
  <si>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</si>
  <si>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</si>
  <si>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</si>
  <si>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</si>
  <si>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</si>
  <si>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</si>
  <si>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</si>
  <si>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</si>
  <si>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</si>
  <si>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</si>
  <si>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</si>
  <si>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</si>
  <si>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</si>
  <si>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</si>
  <si>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</si>
  <si>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</si>
  <si>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</si>
  <si>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</si>
  <si>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</si>
  <si>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</si>
  <si>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</si>
  <si>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</si>
  <si>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</si>
  <si>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</si>
  <si>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</si>
  <si>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</si>
  <si>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</si>
  <si>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</si>
  <si>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</si>
  <si>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</si>
  <si>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</si>
  <si>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</si>
  <si>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</si>
  <si>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</si>
  <si>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</si>
  <si>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</si>
  <si>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</si>
  <si>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</si>
  <si>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</si>
  <si>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</si>
  <si>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</si>
  <si>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</si>
  <si>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</si>
  <si>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</si>
  <si>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</si>
  <si>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</si>
  <si>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</si>
  <si>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</si>
  <si>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</si>
  <si>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</si>
  <si>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</si>
  <si>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</si>
  <si>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</si>
  <si>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</si>
  <si>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</si>
  <si>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</si>
  <si>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</si>
  <si>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</si>
  <si>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</si>
  <si>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</si>
  <si>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</si>
  <si>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</si>
  <si>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</si>
  <si>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</si>
  <si>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</si>
  <si>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</si>
  <si>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</si>
  <si>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</si>
  <si>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</si>
  <si>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</si>
  <si>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</si>
  <si>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</si>
  <si>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</si>
  <si>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</si>
  <si>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</si>
  <si>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</si>
  <si>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</si>
  <si>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</si>
  <si>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</si>
  <si>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</si>
  <si>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</si>
  <si>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</si>
  <si>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</si>
  <si>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</si>
  <si>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</si>
  <si>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</si>
  <si>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</si>
  <si>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</si>
  <si>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</si>
  <si>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</si>
  <si>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</si>
  <si>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</si>
  <si>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</si>
  <si>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</si>
  <si>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</si>
  <si>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</si>
  <si>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</si>
  <si>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</si>
  <si>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</si>
  <si>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</si>
  <si>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</si>
  <si>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</si>
  <si>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</si>
  <si>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</si>
  <si>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</si>
  <si>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</si>
  <si>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</si>
  <si>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</si>
  <si>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</si>
  <si>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</si>
  <si>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</si>
  <si>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</si>
  <si>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</si>
  <si>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</si>
  <si>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</si>
  <si>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</si>
  <si>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</si>
  <si>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</si>
  <si>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</si>
  <si>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</si>
  <si>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</si>
  <si>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</si>
  <si>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</si>
  <si>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</si>
  <si>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</si>
  <si>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</si>
  <si>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</si>
  <si>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</si>
  <si>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</si>
  <si>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</si>
  <si>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</si>
  <si>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</si>
  <si>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</si>
  <si>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</si>
  <si>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</si>
  <si>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</si>
  <si>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</si>
  <si>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</si>
  <si>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</si>
  <si>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</si>
  <si>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</si>
  <si>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</si>
  <si>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</si>
  <si>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</si>
  <si>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</si>
  <si>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</si>
  <si>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</si>
  <si>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</si>
  <si>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</si>
  <si>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</si>
  <si>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</si>
  <si>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</si>
  <si>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</si>
  <si>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</si>
  <si>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</si>
  <si>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</si>
  <si>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</si>
  <si>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</si>
  <si>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</si>
  <si>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</si>
  <si>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</si>
  <si>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</si>
  <si>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</si>
  <si>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</si>
  <si>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</si>
  <si>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</si>
  <si>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</si>
  <si>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</si>
  <si>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</si>
  <si>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</si>
  <si>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</si>
  <si>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</si>
  <si>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</si>
  <si>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</si>
  <si>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</si>
  <si>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</si>
  <si>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</si>
  <si>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</si>
  <si>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</si>
  <si>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</si>
  <si>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</si>
  <si>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</si>
  <si>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</si>
  <si>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</si>
  <si>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</si>
  <si>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</si>
  <si>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</si>
  <si>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</si>
  <si>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</si>
  <si>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</si>
  <si>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</si>
  <si>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</si>
  <si>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</si>
  <si>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</si>
  <si>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</si>
  <si>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</si>
  <si>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</si>
  <si>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</si>
  <si>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</si>
  <si>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</si>
  <si>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</si>
  <si>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</si>
  <si>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</si>
  <si>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</si>
  <si>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</si>
  <si>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</si>
  <si>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</si>
  <si>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</si>
  <si>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</si>
  <si>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</si>
  <si>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</si>
  <si>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</si>
  <si>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</si>
  <si>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</si>
  <si>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</si>
  <si>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</si>
  <si>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</si>
  <si>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</si>
  <si>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</si>
  <si>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</si>
  <si>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</si>
  <si>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</si>
  <si>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</si>
  <si>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</si>
  <si>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</si>
  <si>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</si>
  <si>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</si>
  <si>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</si>
  <si>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</si>
  <si>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</si>
  <si>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</si>
  <si>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</si>
  <si>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</si>
  <si>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</si>
  <si>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</si>
  <si>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</si>
  <si>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</si>
  <si>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</si>
  <si>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</si>
  <si>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</si>
  <si>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</si>
  <si>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</si>
  <si>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</si>
  <si>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</si>
  <si>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</si>
  <si>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</si>
  <si>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</si>
  <si>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</si>
  <si>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</si>
  <si>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</si>
  <si>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</si>
  <si>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</si>
  <si>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</si>
  <si>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</si>
  <si>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</si>
  <si>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</si>
  <si>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</si>
  <si>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</si>
  <si>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</si>
  <si>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</si>
  <si>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</si>
  <si>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</si>
  <si>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</si>
  <si>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</si>
  <si>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</si>
  <si>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</si>
  <si>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</si>
  <si>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</si>
  <si>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</si>
  <si>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</si>
  <si>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</si>
  <si>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</si>
  <si>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</si>
  <si>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</si>
  <si>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</si>
  <si>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</si>
  <si>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</si>
  <si>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</si>
  <si>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</si>
  <si>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</si>
  <si>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</si>
  <si>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</si>
  <si>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</si>
  <si>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</si>
  <si>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</si>
  <si>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</si>
  <si>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</si>
  <si>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</si>
  <si>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</si>
  <si>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</si>
  <si>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</si>
  <si>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</si>
  <si>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</si>
  <si>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</si>
  <si>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</si>
  <si>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</si>
  <si>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</si>
  <si>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</si>
  <si>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</si>
  <si>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</si>
  <si>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</si>
  <si>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</si>
  <si>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</si>
  <si>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</si>
  <si>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</si>
  <si>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</si>
  <si>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</si>
  <si>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</si>
  <si>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</si>
  <si>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</si>
  <si>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</si>
  <si>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</si>
  <si>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</si>
  <si>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</si>
  <si>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</si>
  <si>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</si>
  <si>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</si>
  <si>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</si>
  <si>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</si>
  <si>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</si>
  <si>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</si>
  <si>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</si>
  <si>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</si>
  <si>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</si>
  <si>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</si>
  <si>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</si>
  <si>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</si>
  <si>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</si>
  <si>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</si>
  <si>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</si>
  <si>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</si>
  <si>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</si>
  <si>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</si>
  <si>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</si>
  <si>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</si>
  <si>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</si>
  <si>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</si>
  <si>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</si>
  <si>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</si>
  <si>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</si>
  <si>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</si>
  <si>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</si>
  <si>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</si>
  <si>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</si>
  <si>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</si>
  <si>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</si>
  <si>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</si>
  <si>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</si>
  <si>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</si>
  <si>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</si>
  <si>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</si>
  <si>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</si>
  <si>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</si>
  <si>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</si>
  <si>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</si>
  <si>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</si>
  <si>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</si>
  <si>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</si>
  <si>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</si>
  <si>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</si>
  <si>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</si>
  <si>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</si>
  <si>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</si>
  <si>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</si>
  <si>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</si>
  <si>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</si>
  <si>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</si>
  <si>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</si>
  <si>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</si>
  <si>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</si>
  <si>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</si>
  <si>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</si>
  <si>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</si>
  <si>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</si>
  <si>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</si>
  <si>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</si>
  <si>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</si>
  <si>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</si>
  <si>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</si>
  <si>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</si>
  <si>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</si>
  <si>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</si>
  <si>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</si>
  <si>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</si>
  <si>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</si>
  <si>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</si>
  <si>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</si>
  <si>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</si>
  <si>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</si>
  <si>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</si>
  <si>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</si>
  <si>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</si>
  <si>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</si>
  <si>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</si>
  <si>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</si>
  <si>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</si>
  <si>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</si>
  <si>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</si>
  <si>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</si>
  <si>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</si>
  <si>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</si>
  <si>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</si>
  <si>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</si>
  <si>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</si>
  <si>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</si>
  <si>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</si>
  <si>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</si>
  <si>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</si>
  <si>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</si>
  <si>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</si>
  <si>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</si>
  <si>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</si>
  <si>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</si>
  <si>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</si>
  <si>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</si>
  <si>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</si>
  <si>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</si>
  <si>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</si>
  <si>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</si>
  <si>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</si>
  <si>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</si>
  <si>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</si>
  <si>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</si>
  <si>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</si>
  <si>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</si>
  <si>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</si>
  <si>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</si>
  <si>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</si>
  <si>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</si>
  <si>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</si>
  <si>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</si>
  <si>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</si>
  <si>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</si>
  <si>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</si>
  <si>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</si>
  <si>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</si>
  <si>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</si>
  <si>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</si>
  <si>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</si>
  <si>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</si>
  <si>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</si>
  <si>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</si>
  <si>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</si>
  <si>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</si>
  <si>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</si>
  <si>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</si>
  <si>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</si>
  <si>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</si>
  <si>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</si>
  <si>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</si>
  <si>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</si>
  <si>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</si>
  <si>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</si>
  <si>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</si>
  <si>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</si>
  <si>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</si>
  <si>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</si>
  <si>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</si>
  <si>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</si>
  <si>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</si>
  <si>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</si>
  <si>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</si>
  <si>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</si>
  <si>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</si>
  <si>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</si>
  <si>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</si>
  <si>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</si>
  <si>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</si>
  <si>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</si>
  <si>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</si>
  <si>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</si>
  <si>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</si>
  <si>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</si>
  <si>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</si>
  <si>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</si>
  <si>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</si>
  <si>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</si>
  <si>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</si>
  <si>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</si>
  <si>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</si>
  <si>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</si>
  <si>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</si>
  <si>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</si>
  <si>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</si>
  <si>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</si>
  <si>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</si>
  <si>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</si>
  <si>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</si>
  <si>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</si>
  <si>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</si>
  <si>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</si>
  <si>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</si>
  <si>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</si>
  <si>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</si>
  <si>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</si>
  <si>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</si>
  <si>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</si>
  <si>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</si>
  <si>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</si>
  <si>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</si>
  <si>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</si>
  <si>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</si>
  <si>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</si>
  <si>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</si>
  <si>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</si>
  <si>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</si>
  <si>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</si>
  <si>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</si>
  <si>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</si>
  <si>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</si>
  <si>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</si>
  <si>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</si>
  <si>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</si>
  <si>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</si>
  <si>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</si>
  <si>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</si>
  <si>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</si>
  <si>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</si>
  <si>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</si>
  <si>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</si>
  <si>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</si>
  <si>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</si>
  <si>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</si>
  <si>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</si>
  <si>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</si>
  <si>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</si>
  <si>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</si>
  <si>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</si>
  <si>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</si>
  <si>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</si>
  <si>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</si>
  <si>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</si>
  <si>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</si>
  <si>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</si>
  <si>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</si>
  <si>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</si>
  <si>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</si>
  <si>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</si>
  <si>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</si>
  <si>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</si>
  <si>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</si>
  <si>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</si>
  <si>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</si>
  <si>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</si>
  <si>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</si>
  <si>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</si>
  <si>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</si>
  <si>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</si>
  <si>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</si>
  <si>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</si>
  <si>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</si>
  <si>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</si>
  <si>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</si>
  <si>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</si>
  <si>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</si>
  <si>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</si>
  <si>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</si>
  <si>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</si>
  <si>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</si>
  <si>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</si>
  <si>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</si>
  <si>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</si>
  <si>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</si>
  <si>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</si>
  <si>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</si>
  <si>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</si>
  <si>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</si>
  <si>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</si>
  <si>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</si>
  <si>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</si>
  <si>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</si>
  <si>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</si>
  <si>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</si>
  <si>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</si>
  <si>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</si>
  <si>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</si>
  <si>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</si>
  <si>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</si>
  <si>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</si>
  <si>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</si>
  <si>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</si>
  <si>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</si>
  <si>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</si>
  <si>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</si>
  <si>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</si>
  <si>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</si>
  <si>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</si>
  <si>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</si>
  <si>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</si>
  <si>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</si>
  <si>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</si>
  <si>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</si>
  <si>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</si>
  <si>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</si>
  <si>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</si>
  <si>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</si>
  <si>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</si>
  <si>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</si>
  <si>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</si>
  <si>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</si>
  <si>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</si>
  <si>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</si>
  <si>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</si>
  <si>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</si>
  <si>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</si>
  <si>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</si>
  <si>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</si>
  <si>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</si>
  <si>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</si>
  <si>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</si>
  <si>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</si>
  <si>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</si>
  <si>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</si>
  <si>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</si>
  <si>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</si>
  <si>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</si>
  <si>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</si>
  <si>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</si>
  <si>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</si>
  <si>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</si>
  <si>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</si>
  <si>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</si>
  <si>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</si>
  <si>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</si>
  <si>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</si>
  <si>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</si>
  <si>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</si>
  <si>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</si>
  <si>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</si>
  <si>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</si>
  <si>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</si>
  <si>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</si>
  <si>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</si>
  <si>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</si>
  <si>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</si>
  <si>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</si>
  <si>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</si>
  <si>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</si>
  <si>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</si>
  <si>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</si>
  <si>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</si>
  <si>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</si>
  <si>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</si>
  <si>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</si>
  <si>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</si>
  <si>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</si>
  <si>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</si>
  <si>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</si>
  <si>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</si>
  <si>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</si>
  <si>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</si>
  <si>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</si>
  <si>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</si>
  <si>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</si>
  <si>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</si>
  <si>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</si>
  <si>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</si>
  <si>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</si>
  <si>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</si>
  <si>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</si>
  <si>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</si>
  <si>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</si>
  <si>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</si>
  <si>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</si>
  <si>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</si>
  <si>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</si>
  <si>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</si>
  <si>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</si>
  <si>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</si>
  <si>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</si>
  <si>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</si>
  <si>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</si>
  <si>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</si>
  <si>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</si>
  <si>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</si>
  <si>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</si>
  <si>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</si>
  <si>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</si>
  <si>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</si>
  <si>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</si>
  <si>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</si>
  <si>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</si>
  <si>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</si>
  <si>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</si>
  <si>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</si>
  <si>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</si>
  <si>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</si>
  <si>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</si>
  <si>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</si>
  <si>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</si>
  <si>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</si>
  <si>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</si>
  <si>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</si>
  <si>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</si>
  <si>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</si>
  <si>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</si>
  <si>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</si>
  <si>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</si>
  <si>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</si>
  <si>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</si>
  <si>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</si>
  <si>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</si>
  <si>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</si>
  <si>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</si>
  <si>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</si>
  <si>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</si>
  <si>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</si>
  <si>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</si>
  <si>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</si>
  <si>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</si>
  <si>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</si>
  <si>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</si>
  <si>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</si>
  <si>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</si>
  <si>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</si>
  <si>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</si>
  <si>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</si>
  <si>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</si>
  <si>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</si>
  <si>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</si>
  <si>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</si>
  <si>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</si>
  <si>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</si>
  <si>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</si>
  <si>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</si>
  <si>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</si>
  <si>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</si>
  <si>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</si>
  <si>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</si>
  <si>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</si>
  <si>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</si>
  <si>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</si>
  <si>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</si>
  <si>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</si>
  <si>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</si>
  <si>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</si>
  <si>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</si>
  <si>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</si>
  <si>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</si>
  <si>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</si>
  <si>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</si>
  <si>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</si>
  <si>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</si>
  <si>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</si>
  <si>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</si>
  <si>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</si>
  <si>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</si>
  <si>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</si>
  <si>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</si>
  <si>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</si>
  <si>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</si>
  <si>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</si>
  <si>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</si>
  <si>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</si>
  <si>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</si>
  <si>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</si>
  <si>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</si>
  <si>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</si>
  <si>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</si>
  <si>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</si>
  <si>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</si>
  <si>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</si>
  <si>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</si>
  <si>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</si>
  <si>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</si>
  <si>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</si>
  <si>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</si>
  <si>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</si>
  <si>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</si>
  <si>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</si>
  <si>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</si>
  <si>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</si>
  <si>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</si>
  <si>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</si>
  <si>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</si>
  <si>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</si>
  <si>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</si>
  <si>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</si>
  <si>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</si>
  <si>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</si>
  <si>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</si>
  <si>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</si>
  <si>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</si>
  <si>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</si>
  <si>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</si>
  <si>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</si>
  <si>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</si>
  <si>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</si>
  <si>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</si>
  <si>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</si>
  <si>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</si>
  <si>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</si>
  <si>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</si>
  <si>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</si>
  <si>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</si>
  <si>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</si>
  <si>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</si>
  <si>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</si>
  <si>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</si>
  <si>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</si>
  <si>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</si>
  <si>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</si>
  <si>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</si>
  <si>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</si>
  <si>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</si>
  <si>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</si>
  <si>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</si>
  <si>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</si>
  <si>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</si>
  <si>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</si>
  <si>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</si>
  <si>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</si>
  <si>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</si>
  <si>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</si>
  <si>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</si>
  <si>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</si>
  <si>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</si>
  <si>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</si>
  <si>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</si>
  <si>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</si>
  <si>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</si>
  <si>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</si>
  <si>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</si>
  <si>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</si>
  <si>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</si>
  <si>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</si>
  <si>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</si>
  <si>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</si>
  <si>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</si>
  <si>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</si>
  <si>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</si>
  <si>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</si>
  <si>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</si>
  <si>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</si>
  <si>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</si>
  <si>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</si>
  <si>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</si>
  <si>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</si>
  <si>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</si>
  <si>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</si>
  <si>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</si>
  <si>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</si>
  <si>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</si>
  <si>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</si>
  <si>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</si>
  <si>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</si>
  <si>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</si>
  <si>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</si>
  <si>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</si>
  <si>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</si>
  <si>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</si>
  <si>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</si>
  <si>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</si>
  <si>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</si>
  <si>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</si>
  <si>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</si>
  <si>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</si>
  <si>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</si>
  <si>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</si>
  <si>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</si>
  <si>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</si>
  <si>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</si>
  <si>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</si>
  <si>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</si>
  <si>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</si>
  <si>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</si>
  <si>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</si>
  <si>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</si>
  <si>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</si>
  <si>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</si>
  <si>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</si>
  <si>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</si>
  <si>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</si>
  <si>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</si>
  <si>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</si>
  <si>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</si>
  <si>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</si>
  <si>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</si>
  <si>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</si>
  <si>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</si>
  <si>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</si>
  <si>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</si>
  <si>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</si>
  <si>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</si>
  <si>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</si>
  <si>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</si>
  <si>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</si>
  <si>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</si>
  <si>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</si>
  <si>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</si>
  <si>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</si>
  <si>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</si>
  <si>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</si>
  <si>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</si>
  <si>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</si>
  <si>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</si>
  <si>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</si>
  <si>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</si>
  <si>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</si>
  <si>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</si>
  <si>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</si>
  <si>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</si>
  <si>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</si>
  <si>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</si>
  <si>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</si>
  <si>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</si>
  <si>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</si>
  <si>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</si>
  <si>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</si>
  <si>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</si>
  <si>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</si>
  <si>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</si>
  <si>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</si>
  <si>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</si>
  <si>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</si>
  <si>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</si>
  <si>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</si>
  <si>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</si>
  <si>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</si>
  <si>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</si>
  <si>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</si>
  <si>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</si>
  <si>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</si>
  <si>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</si>
  <si>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</si>
  <si>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</si>
  <si>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</si>
  <si>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</si>
  <si>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</si>
  <si>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</si>
  <si>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</si>
  <si>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</si>
  <si>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</si>
  <si>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</si>
  <si>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</si>
  <si>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</si>
  <si>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</si>
  <si>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</si>
  <si>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</si>
  <si>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</si>
  <si>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</si>
  <si>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</si>
  <si>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</si>
  <si>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</si>
  <si>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</si>
  <si>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</si>
  <si>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</si>
  <si>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</si>
  <si>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</si>
  <si>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</si>
  <si>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</si>
  <si>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</si>
  <si>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</si>
  <si>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</si>
  <si>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</si>
  <si>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</si>
  <si>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</si>
  <si>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</si>
  <si>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</si>
  <si>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</si>
  <si>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</si>
  <si>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</si>
  <si>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</si>
  <si>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</si>
  <si>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</si>
  <si>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</si>
  <si>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</si>
  <si>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</si>
  <si>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</si>
  <si>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</si>
  <si>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</si>
  <si>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</si>
  <si>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</si>
  <si>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</si>
  <si>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</si>
  <si>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</si>
  <si>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</si>
  <si>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</si>
  <si>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</si>
  <si>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</si>
  <si>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</si>
  <si>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</si>
  <si>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</si>
  <si>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</si>
  <si>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</si>
  <si>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</si>
  <si>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</si>
  <si>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</si>
  <si>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</si>
  <si>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</si>
  <si>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</si>
  <si>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</si>
  <si>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</si>
  <si>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</si>
  <si>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</si>
  <si>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</si>
  <si>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</si>
  <si>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</si>
  <si>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</si>
  <si>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</si>
  <si>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</si>
  <si>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</si>
  <si>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</si>
  <si>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</si>
  <si>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</si>
  <si>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</si>
  <si>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</si>
  <si>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</si>
  <si>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</si>
  <si>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</si>
  <si>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</si>
  <si>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</si>
  <si>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</si>
  <si>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</si>
  <si>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</si>
  <si>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</si>
  <si>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</si>
  <si>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</si>
  <si>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</si>
  <si>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</si>
  <si>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</si>
  <si>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</si>
  <si>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</si>
  <si>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</si>
  <si>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</si>
  <si>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</si>
  <si>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</si>
  <si>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</si>
  <si>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</si>
  <si>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</si>
  <si>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</si>
  <si>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</si>
  <si>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</si>
  <si>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</si>
  <si>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</si>
  <si>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</si>
  <si>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</si>
  <si>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</si>
  <si>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</si>
  <si>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</si>
  <si>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</si>
  <si>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</si>
  <si>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</si>
  <si>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</si>
  <si>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</si>
  <si>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</si>
  <si>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</si>
  <si>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</si>
  <si>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</si>
  <si>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</si>
  <si>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</si>
  <si>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</si>
  <si>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</si>
  <si>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</si>
  <si>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</si>
  <si>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</si>
  <si>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</si>
  <si>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</si>
  <si>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</si>
  <si>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</si>
  <si>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</si>
  <si>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</si>
  <si>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</si>
  <si>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</si>
  <si>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</si>
  <si>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</si>
  <si>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</si>
  <si>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</si>
  <si>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</si>
  <si>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</si>
  <si>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</si>
  <si>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</si>
  <si>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</si>
  <si>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</si>
  <si>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</si>
  <si>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</si>
  <si>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</si>
  <si>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</si>
  <si>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</si>
  <si>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</si>
  <si>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</si>
  <si>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</si>
  <si>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</si>
  <si>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</si>
  <si>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</si>
  <si>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</si>
  <si>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</si>
  <si>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</si>
  <si>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</si>
  <si>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</si>
  <si>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</si>
  <si>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</si>
  <si>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</si>
  <si>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</si>
  <si>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</si>
  <si>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</si>
  <si>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</si>
  <si>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</si>
  <si>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</si>
  <si>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</si>
  <si>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</si>
  <si>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</si>
  <si>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</si>
  <si>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</si>
  <si>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</si>
  <si>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</si>
  <si>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</si>
  <si>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</si>
  <si>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</si>
  <si>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</si>
  <si>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</si>
  <si>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</si>
  <si>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</si>
  <si>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</si>
  <si>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</si>
  <si>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</si>
  <si>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</si>
  <si>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</si>
  <si>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</si>
  <si>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</si>
  <si>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</si>
  <si>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</si>
  <si>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</si>
  <si>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</si>
  <si>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</si>
  <si>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</si>
  <si>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</si>
  <si>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</si>
  <si>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</si>
  <si>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</si>
  <si>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</si>
  <si>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</si>
  <si>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</si>
  <si>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</si>
  <si>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</si>
  <si>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</si>
  <si>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</si>
  <si>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</si>
  <si>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</si>
  <si>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</si>
  <si>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</si>
  <si>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</si>
  <si>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</si>
  <si>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</si>
  <si>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</si>
  <si>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</si>
  <si>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</si>
  <si>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</si>
  <si>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</si>
  <si>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</si>
  <si>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</si>
  <si>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</si>
  <si>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</si>
  <si>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</si>
  <si>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</si>
  <si>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</si>
  <si>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</si>
  <si>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</si>
  <si>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</si>
  <si>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</si>
  <si>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</si>
  <si>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</si>
  <si>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</si>
  <si>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</si>
  <si>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</si>
  <si>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</si>
  <si>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</si>
  <si>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</si>
  <si>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</si>
  <si>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</si>
  <si>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</si>
  <si>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</si>
  <si>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</si>
  <si>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</si>
  <si>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</si>
  <si>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</si>
  <si>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</si>
  <si>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</si>
  <si>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</si>
  <si>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</si>
  <si>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</si>
  <si>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</si>
  <si>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</si>
  <si>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</si>
  <si>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</si>
  <si>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</si>
  <si>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</si>
  <si>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</si>
  <si>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</si>
  <si>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</si>
  <si>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</si>
  <si>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</si>
  <si>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</si>
  <si>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</si>
  <si>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</si>
  <si>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</si>
  <si>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</si>
  <si>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</si>
  <si>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</si>
  <si>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</si>
  <si>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</si>
  <si>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</si>
  <si>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</si>
  <si>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</si>
  <si>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</si>
  <si>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</si>
  <si>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</si>
  <si>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</si>
  <si>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</si>
  <si>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</si>
  <si>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</si>
  <si>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</si>
  <si>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</si>
  <si>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</si>
  <si>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</si>
  <si>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</si>
  <si>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</si>
  <si>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</si>
  <si>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</si>
  <si>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</si>
  <si>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</si>
  <si>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</si>
  <si>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</si>
  <si>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</si>
  <si>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</si>
  <si>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</si>
  <si>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</si>
  <si>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</si>
  <si>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</si>
  <si>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</si>
  <si>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</si>
  <si>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</si>
  <si>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</si>
  <si>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</si>
  <si>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</si>
  <si>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</si>
  <si>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</si>
  <si>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</si>
  <si>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</si>
  <si>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</si>
  <si>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</si>
  <si>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</si>
  <si>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</si>
  <si>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</si>
  <si>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</si>
  <si>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</si>
  <si>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</si>
  <si>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</si>
  <si>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</si>
  <si>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</si>
  <si>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</si>
  <si>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</si>
  <si>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</si>
  <si>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</si>
  <si>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</si>
  <si>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</si>
  <si>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</si>
  <si>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</si>
  <si>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</si>
  <si>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</si>
  <si>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</si>
  <si>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</si>
  <si>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</si>
  <si>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</si>
  <si>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</si>
  <si>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</si>
  <si>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</si>
  <si>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</si>
  <si>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</si>
  <si>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</si>
  <si>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</si>
  <si>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</si>
  <si>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</si>
  <si>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</si>
  <si>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</si>
  <si>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</si>
  <si>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</si>
  <si>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</si>
  <si>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</si>
  <si>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</si>
  <si>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</si>
  <si>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</si>
  <si>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</si>
  <si>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</si>
  <si>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</si>
  <si>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</si>
  <si>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</si>
  <si>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</si>
  <si>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</si>
  <si>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</si>
  <si>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</si>
  <si>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</si>
  <si>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</si>
  <si>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</si>
  <si>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</si>
  <si>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</si>
  <si>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</si>
  <si>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</si>
  <si>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</si>
  <si>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</si>
  <si>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</si>
  <si>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</si>
  <si>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</si>
  <si>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</si>
  <si>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</si>
  <si>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</si>
  <si>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</si>
  <si>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</si>
  <si>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</si>
  <si>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</si>
  <si>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</si>
  <si>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</si>
  <si>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</si>
  <si>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</si>
  <si>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</si>
  <si>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</si>
  <si>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</si>
  <si>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</si>
  <si>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</si>
  <si>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</si>
  <si>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</si>
  <si>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</si>
  <si>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</si>
  <si>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</si>
  <si>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</si>
  <si>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</si>
  <si>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</si>
  <si>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</si>
  <si>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</si>
  <si>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</si>
  <si>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</si>
  <si>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</si>
  <si>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</si>
  <si>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</si>
  <si>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</si>
  <si>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</si>
  <si>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</si>
  <si>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</si>
  <si>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</si>
  <si>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</si>
  <si>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</si>
  <si>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</si>
  <si>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</si>
  <si>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</si>
  <si>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</si>
  <si>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</si>
  <si>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</si>
  <si>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</si>
  <si>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</si>
  <si>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</si>
  <si>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</si>
  <si>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</si>
  <si>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</si>
  <si>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</si>
  <si>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</si>
  <si>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</si>
  <si>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</si>
  <si>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</si>
  <si>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</si>
  <si>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</si>
  <si>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</si>
  <si>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</si>
  <si>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</si>
  <si>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</si>
  <si>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</si>
  <si>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</si>
  <si>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</si>
  <si>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</si>
  <si>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</si>
  <si>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</si>
  <si>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</si>
  <si>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</si>
  <si>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</si>
  <si>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</si>
  <si>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</si>
  <si>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</si>
  <si>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</si>
  <si>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</si>
  <si>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</si>
  <si>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</si>
  <si>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</si>
  <si>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</si>
  <si>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</si>
  <si>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</si>
  <si>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</si>
  <si>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</si>
  <si>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</si>
  <si>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</si>
  <si>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</si>
  <si>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</si>
  <si>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</si>
  <si>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</si>
  <si>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</si>
  <si>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</si>
  <si>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</si>
  <si>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</si>
  <si>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</si>
  <si>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</si>
  <si>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</si>
  <si>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</si>
  <si>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</si>
  <si>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</si>
  <si>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</si>
  <si>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</si>
  <si>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</si>
  <si>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</si>
  <si>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</si>
  <si>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</si>
  <si>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</si>
  <si>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</si>
  <si>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</si>
  <si>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</si>
  <si>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</si>
  <si>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</si>
  <si>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</si>
  <si>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</si>
  <si>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</si>
  <si>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</si>
  <si>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</si>
  <si>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</si>
  <si>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</si>
  <si>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</si>
  <si>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</si>
  <si>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</si>
  <si>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</si>
  <si>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</si>
  <si>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</si>
  <si>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</si>
  <si>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</si>
  <si>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</si>
  <si>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</si>
  <si>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</si>
  <si>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</si>
  <si>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</si>
  <si>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</si>
  <si>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</si>
  <si>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</si>
  <si>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</si>
  <si>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</si>
  <si>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</si>
  <si>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</si>
  <si>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</si>
  <si>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</si>
  <si>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</si>
  <si>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</si>
  <si>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</si>
  <si>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</si>
  <si>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</si>
  <si>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</si>
  <si>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</si>
  <si>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</si>
  <si>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</si>
  <si>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</si>
  <si>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</si>
  <si>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</si>
  <si>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</si>
  <si>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</si>
  <si>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</si>
  <si>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</si>
  <si>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</si>
  <si>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</si>
  <si>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</si>
  <si>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</si>
  <si>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</si>
  <si>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</si>
  <si>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</si>
  <si>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</si>
  <si>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</si>
  <si>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</si>
  <si>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</si>
  <si>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</si>
  <si>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</si>
  <si>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</si>
  <si>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</si>
  <si>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</si>
  <si>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</si>
  <si>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</si>
  <si>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</si>
  <si>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</si>
  <si>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</si>
  <si>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</si>
  <si>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</si>
  <si>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</si>
  <si>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</si>
  <si>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</si>
  <si>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</si>
  <si>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</si>
  <si>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</si>
  <si>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</si>
  <si>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</si>
  <si>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</si>
  <si>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</si>
  <si>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</si>
  <si>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</si>
  <si>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</si>
  <si>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</si>
  <si>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</si>
  <si>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</si>
  <si>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</si>
  <si>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</si>
  <si>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</si>
  <si>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</si>
  <si>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</si>
  <si>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</si>
  <si>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</si>
  <si>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</si>
  <si>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</si>
  <si>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</si>
  <si>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</si>
  <si>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</si>
  <si>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</si>
  <si>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</si>
  <si>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</si>
  <si>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</si>
  <si>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</si>
  <si>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</si>
  <si>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</si>
  <si>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</si>
  <si>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</si>
  <si>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</si>
  <si>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</si>
  <si>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</si>
  <si>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</si>
  <si>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</si>
  <si>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</si>
  <si>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</si>
  <si>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</si>
  <si>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</si>
  <si>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</si>
  <si>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</si>
  <si>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</si>
  <si>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</si>
  <si>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</si>
  <si>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</si>
  <si>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</si>
  <si>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</si>
  <si>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</si>
  <si>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</si>
  <si>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</si>
  <si>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</si>
  <si>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</si>
  <si>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</si>
  <si>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</si>
  <si>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</si>
  <si>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</si>
  <si>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</si>
  <si>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</si>
  <si>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</si>
  <si>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</si>
  <si>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</si>
  <si>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</si>
  <si>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</si>
  <si>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</si>
  <si>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</si>
  <si>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</si>
  <si>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</si>
  <si>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</si>
  <si>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</si>
  <si>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</si>
  <si>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</si>
  <si>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</si>
  <si>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</si>
  <si>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</si>
  <si>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</si>
  <si>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</si>
  <si>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</si>
  <si>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</si>
  <si>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</si>
  <si>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</si>
  <si>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</si>
  <si>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</si>
  <si>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</si>
  <si>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</si>
  <si>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</si>
  <si>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</si>
  <si>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</si>
  <si>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</si>
  <si>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</si>
  <si>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</si>
  <si>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</si>
  <si>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</si>
  <si>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</si>
  <si>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</si>
  <si>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</si>
  <si>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</si>
  <si>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</si>
  <si>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</si>
  <si>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</si>
  <si>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</si>
  <si>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</si>
  <si>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</si>
  <si>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</si>
  <si>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</si>
  <si>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</si>
  <si>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</si>
  <si>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</si>
  <si>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</si>
  <si>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</si>
  <si>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</si>
  <si>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</si>
  <si>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</si>
  <si>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</si>
  <si>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</si>
  <si>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</si>
  <si>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</si>
  <si>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</si>
  <si>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</si>
  <si>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</si>
  <si>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</si>
  <si>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</si>
  <si>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</si>
  <si>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</si>
  <si>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</si>
  <si>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</si>
  <si>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</si>
  <si>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</si>
  <si>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</si>
  <si>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</si>
  <si>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</si>
  <si>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</si>
  <si>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</si>
  <si>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</si>
  <si>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</si>
  <si>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</si>
  <si>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</si>
  <si>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</si>
  <si>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</si>
  <si>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</si>
  <si>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</si>
  <si>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</si>
  <si>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</si>
  <si>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</si>
  <si>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</si>
  <si>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</si>
  <si>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</si>
  <si>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</si>
  <si>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</si>
  <si>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</si>
  <si>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</si>
  <si>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</si>
  <si>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</si>
  <si>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</si>
  <si>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</si>
  <si>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</si>
  <si>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</si>
  <si>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</si>
  <si>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</si>
  <si>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</si>
  <si>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</si>
  <si>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</si>
  <si>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</si>
  <si>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</si>
  <si>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</si>
  <si>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</si>
  <si>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</si>
  <si>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</si>
  <si>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</si>
  <si>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</si>
  <si>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</si>
  <si>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</si>
  <si>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</si>
  <si>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</si>
  <si>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</si>
  <si>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</si>
  <si>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</si>
  <si>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</si>
  <si>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</si>
  <si>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</si>
  <si>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</si>
  <si>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</si>
  <si>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</si>
  <si>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</si>
  <si>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</si>
  <si>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</si>
  <si>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</si>
  <si>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</si>
  <si>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</si>
  <si>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</si>
  <si>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</si>
  <si>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</si>
  <si>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</si>
  <si>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</si>
  <si>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</si>
  <si>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</si>
  <si>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</si>
  <si>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</si>
  <si>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</si>
  <si>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</si>
  <si>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</si>
  <si>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</si>
  <si>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</si>
  <si>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</si>
  <si>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</si>
  <si>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</si>
  <si>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</si>
  <si>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</si>
  <si>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</si>
  <si>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</si>
  <si>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</si>
  <si>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</si>
  <si>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</si>
  <si>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</si>
  <si>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</si>
  <si>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</si>
  <si>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</si>
  <si>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</si>
  <si>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</si>
  <si>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</si>
  <si>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</si>
  <si>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</si>
  <si>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</si>
  <si>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</si>
  <si>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</si>
  <si>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</si>
  <si>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</si>
  <si>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</si>
  <si>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</si>
  <si>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</si>
  <si>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</si>
  <si>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</si>
  <si>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</si>
  <si>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</si>
  <si>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</si>
  <si>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</si>
  <si>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</si>
  <si>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</si>
  <si>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</si>
  <si>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</si>
  <si>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</si>
  <si>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</si>
  <si>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</si>
  <si>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</si>
  <si>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</si>
  <si>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</si>
  <si>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</si>
  <si>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</si>
  <si>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</si>
  <si>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</si>
  <si>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</si>
  <si>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</si>
  <si>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</si>
  <si>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</si>
  <si>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</si>
  <si>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</si>
  <si>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</si>
  <si>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</si>
  <si>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</si>
  <si>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</si>
  <si>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</si>
  <si>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</si>
  <si>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</si>
  <si>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</si>
  <si>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</si>
  <si>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</si>
  <si>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</si>
  <si>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</si>
  <si>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</si>
  <si>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</si>
  <si>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</si>
  <si>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</si>
  <si>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</si>
  <si>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</si>
  <si>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</si>
  <si>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</si>
  <si>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</si>
  <si>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</si>
  <si>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</si>
  <si>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</si>
  <si>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</si>
  <si>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</si>
  <si>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</si>
  <si>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</si>
  <si>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</si>
  <si>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</si>
  <si>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</si>
  <si>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</si>
  <si>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</si>
  <si>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</si>
  <si>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</si>
  <si>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</si>
  <si>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</si>
  <si>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</si>
  <si>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</si>
  <si>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</si>
  <si>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</si>
  <si>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</si>
  <si>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</si>
  <si>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</si>
  <si>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</si>
  <si>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</si>
  <si>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</si>
  <si>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</si>
  <si>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</si>
  <si>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</si>
  <si>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</si>
  <si>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</si>
  <si>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</si>
  <si>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</si>
  <si>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</si>
  <si>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</si>
  <si>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</si>
  <si>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</si>
  <si>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</si>
  <si>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</si>
  <si>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</si>
  <si>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</si>
  <si>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</si>
  <si>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</si>
  <si>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</si>
  <si>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</si>
  <si>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</si>
  <si>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</si>
  <si>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</si>
  <si>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</si>
  <si>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</si>
  <si>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</si>
  <si>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</si>
  <si>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</si>
  <si>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</si>
  <si>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</si>
  <si>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</si>
  <si>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</si>
  <si>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</si>
  <si>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</si>
  <si>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</si>
  <si>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</si>
  <si>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</si>
  <si>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</si>
  <si>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</si>
  <si>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</si>
  <si>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</si>
  <si>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</si>
  <si>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</si>
  <si>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</si>
  <si>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</si>
  <si>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</si>
  <si>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</si>
  <si>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</si>
  <si>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</si>
  <si>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</si>
  <si>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</si>
  <si>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</si>
  <si>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</si>
  <si>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</si>
  <si>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</si>
  <si>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</si>
  <si>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</si>
  <si>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</si>
  <si>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</si>
  <si>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</si>
  <si>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</si>
  <si>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</si>
  <si>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</si>
  <si>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</si>
  <si>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</si>
  <si>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</si>
  <si>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</si>
  <si>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</si>
  <si>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</si>
  <si>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</si>
  <si>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</si>
  <si>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</si>
  <si>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</si>
  <si>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</si>
  <si>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</si>
  <si>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</si>
  <si>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</si>
  <si>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</si>
  <si>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</si>
  <si>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</si>
  <si>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</si>
  <si>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</si>
  <si>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</si>
  <si>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</si>
  <si>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</si>
  <si>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</si>
  <si>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</si>
  <si>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</si>
  <si>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</si>
  <si>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</si>
  <si>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</si>
  <si>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</si>
  <si>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</si>
  <si>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</si>
  <si>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</si>
  <si>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</si>
  <si>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</si>
  <si>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</si>
  <si>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</si>
  <si>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</si>
  <si>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</si>
  <si>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</si>
  <si>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</si>
  <si>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</si>
  <si>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</si>
  <si>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</si>
  <si>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</si>
  <si>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</si>
  <si>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</si>
  <si>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</si>
  <si>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</si>
  <si>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</si>
  <si>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</si>
  <si>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</si>
  <si>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</si>
  <si>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</si>
  <si>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</si>
  <si>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</si>
  <si>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</si>
  <si>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</si>
  <si>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</si>
  <si>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</si>
  <si>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</si>
  <si>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</si>
  <si>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</si>
  <si>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</si>
  <si>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</si>
  <si>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</si>
  <si>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</si>
  <si>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</si>
  <si>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</si>
  <si>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</si>
  <si>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</si>
  <si>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</si>
  <si>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</si>
  <si>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</si>
  <si>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</si>
  <si>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</si>
  <si>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</si>
  <si>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</si>
  <si>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</si>
  <si>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</si>
  <si>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</si>
  <si>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</si>
  <si>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</si>
  <si>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</si>
  <si>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</si>
  <si>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</si>
  <si>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</si>
  <si>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</si>
  <si>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</si>
  <si>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</si>
  <si>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</si>
  <si>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</si>
  <si>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</si>
  <si>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</si>
  <si>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</si>
  <si>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</si>
  <si>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</si>
  <si>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</si>
  <si>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</si>
  <si>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</si>
  <si>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</si>
  <si>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</si>
  <si>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</si>
  <si>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</si>
  <si>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</si>
  <si>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</si>
  <si>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</si>
  <si>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</si>
  <si>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</si>
  <si>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</si>
  <si>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</si>
  <si>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</si>
  <si>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</si>
  <si>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</si>
  <si>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</si>
  <si>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</si>
  <si>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</si>
  <si>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</si>
  <si>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</si>
  <si>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</si>
  <si>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</si>
  <si>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</si>
  <si>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</si>
  <si>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</si>
  <si>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</si>
  <si>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</si>
  <si>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</si>
  <si>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</si>
  <si>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</si>
  <si>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</si>
  <si>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</si>
  <si>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</si>
  <si>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</si>
  <si>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</si>
  <si>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</si>
  <si>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</si>
  <si>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</si>
  <si>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</si>
  <si>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</si>
  <si>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</si>
  <si>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</si>
  <si>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</si>
  <si>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</si>
  <si>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</si>
  <si>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</si>
  <si>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</si>
  <si>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</si>
  <si>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</si>
  <si>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</si>
  <si>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</si>
  <si>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</si>
  <si>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</si>
  <si>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</si>
  <si>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</si>
  <si>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</si>
  <si>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</si>
  <si>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</si>
  <si>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</si>
  <si>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</si>
  <si>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</si>
  <si>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</si>
  <si>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</si>
  <si>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</si>
  <si>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</si>
  <si>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</si>
  <si>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</si>
  <si>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</si>
  <si>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</si>
  <si>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</si>
  <si>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</si>
  <si>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</si>
  <si>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</si>
  <si>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</si>
  <si>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</si>
  <si>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</si>
  <si>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</si>
  <si>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</si>
  <si>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</si>
  <si>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</si>
  <si>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</si>
  <si>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</si>
  <si>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</si>
  <si>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</si>
  <si>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</si>
  <si>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</si>
  <si>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</si>
  <si>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</si>
  <si>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</si>
  <si>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</si>
  <si>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</si>
  <si>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</si>
  <si>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</si>
  <si>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</si>
  <si>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</si>
  <si>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</si>
  <si>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</si>
  <si>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</si>
  <si>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</si>
  <si>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</si>
  <si>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</si>
  <si>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</si>
  <si>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</si>
  <si>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</si>
  <si>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</si>
  <si>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</si>
  <si>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</si>
  <si>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</si>
  <si>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</si>
  <si>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</si>
  <si>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</si>
  <si>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</si>
  <si>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</si>
  <si>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</si>
  <si>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</si>
  <si>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</si>
  <si>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</si>
  <si>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</si>
  <si>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</si>
  <si>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</si>
  <si>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</si>
  <si>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</si>
  <si>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</si>
  <si>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</si>
  <si>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</si>
  <si>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</si>
  <si>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</si>
  <si>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</si>
  <si>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</si>
  <si>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</si>
  <si>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</si>
  <si>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</si>
  <si>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</si>
  <si>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</si>
  <si>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</si>
  <si>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</si>
  <si>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</si>
  <si>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</si>
  <si>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</si>
  <si>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</si>
  <si>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</si>
  <si>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</si>
  <si>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</si>
  <si>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</si>
  <si>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</si>
  <si>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</si>
  <si>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</si>
  <si>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</si>
  <si>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</si>
  <si>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</si>
  <si>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</si>
  <si>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</si>
  <si>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</si>
  <si>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</si>
  <si>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</si>
  <si>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</si>
  <si>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</si>
  <si>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</si>
  <si>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</si>
  <si>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</si>
  <si>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</si>
  <si>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</si>
  <si>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</si>
  <si>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</si>
  <si>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</si>
  <si>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</si>
  <si>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</si>
  <si>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</si>
  <si>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</si>
  <si>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</si>
  <si>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</si>
  <si>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</si>
  <si>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</si>
  <si>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</si>
  <si>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</si>
  <si>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</si>
  <si>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</si>
  <si>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</si>
  <si>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</si>
  <si>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</si>
  <si>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</si>
  <si>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</si>
  <si>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</si>
  <si>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</si>
  <si>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</si>
  <si>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</si>
  <si>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</si>
  <si>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</si>
  <si>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</si>
  <si>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</si>
  <si>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</si>
  <si>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</si>
  <si>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</si>
  <si>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</si>
  <si>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</si>
  <si>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</si>
  <si>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</si>
  <si>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</si>
  <si>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</si>
  <si>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</si>
  <si>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</si>
  <si>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</si>
  <si>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</si>
  <si>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</si>
  <si>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</si>
  <si>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</si>
  <si>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</si>
  <si>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</si>
  <si>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</si>
  <si>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</si>
  <si>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</si>
  <si>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</si>
  <si>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</si>
  <si>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</si>
  <si>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</si>
  <si>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</si>
  <si>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</si>
  <si>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</si>
  <si>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</si>
  <si>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</si>
  <si>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</si>
  <si>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</si>
  <si>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</si>
  <si>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</si>
  <si>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</si>
  <si>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</si>
  <si>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</si>
  <si>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</si>
  <si>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</si>
  <si>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</si>
  <si>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</si>
  <si>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</si>
  <si>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</si>
  <si>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</si>
  <si>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</si>
  <si>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</si>
  <si>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</si>
  <si>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</si>
  <si>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</si>
  <si>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</si>
  <si>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</si>
  <si>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</si>
  <si>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</si>
  <si>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</si>
  <si>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</si>
  <si>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</si>
  <si>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</si>
  <si>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</si>
  <si>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</si>
  <si>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</si>
  <si>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</si>
  <si>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</si>
  <si>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</si>
  <si>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</si>
  <si>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</si>
  <si>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</si>
  <si>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</si>
  <si>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</si>
  <si>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</si>
  <si>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</si>
  <si>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</si>
  <si>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</si>
  <si>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</si>
  <si>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</si>
  <si>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</si>
  <si>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</si>
  <si>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</si>
  <si>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</si>
  <si>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</si>
  <si>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</si>
  <si>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</si>
  <si>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</si>
  <si>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</si>
  <si>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</si>
  <si>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</si>
  <si>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</si>
  <si>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</si>
  <si>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</si>
  <si>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</si>
  <si>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</si>
  <si>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</si>
  <si>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</si>
  <si>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</si>
  <si>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</si>
  <si>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</si>
  <si>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</si>
  <si>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</si>
  <si>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</si>
  <si>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</si>
  <si>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</si>
  <si>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</si>
  <si>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</si>
  <si>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</si>
  <si>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</si>
  <si>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</si>
  <si>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</si>
  <si>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</si>
  <si>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</si>
  <si>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</si>
  <si>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</si>
  <si>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</si>
  <si>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</si>
  <si>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</si>
  <si>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</si>
  <si>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</si>
  <si>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</si>
  <si>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</si>
  <si>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</si>
  <si>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</si>
  <si>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</si>
  <si>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</si>
  <si>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</si>
  <si>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</si>
  <si>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</si>
  <si>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</si>
  <si>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</si>
  <si>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</si>
  <si>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</si>
  <si>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</si>
  <si>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</si>
  <si>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</si>
  <si>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</si>
  <si>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</si>
  <si>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</si>
  <si>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</si>
  <si>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</si>
  <si>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</si>
  <si>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</si>
  <si>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</si>
  <si>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</si>
  <si>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</si>
  <si>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</si>
  <si>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</si>
  <si>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</si>
  <si>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</si>
  <si>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</si>
  <si>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</si>
  <si>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</si>
  <si>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</si>
  <si>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</si>
  <si>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</si>
  <si>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</si>
  <si>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</si>
  <si>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</si>
  <si>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</si>
  <si>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</si>
  <si>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</si>
  <si>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</si>
  <si>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</si>
  <si>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</si>
  <si>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</si>
  <si>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</si>
  <si>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</si>
  <si>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</si>
  <si>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</si>
  <si>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</si>
  <si>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</si>
  <si>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</si>
  <si>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</si>
  <si>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</si>
  <si>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</si>
  <si>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</si>
  <si>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</si>
  <si>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</si>
  <si>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</si>
  <si>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</si>
  <si>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</si>
  <si>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</si>
  <si>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</si>
  <si>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</si>
  <si>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</si>
  <si>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</si>
  <si>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</si>
  <si>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</si>
  <si>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</si>
  <si>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</si>
  <si>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</si>
  <si>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</si>
  <si>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</si>
  <si>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</si>
  <si>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</si>
  <si>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</si>
  <si>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</si>
  <si>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</si>
  <si>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</si>
  <si>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</si>
  <si>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</si>
  <si>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</si>
  <si>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</si>
  <si>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</si>
  <si>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</si>
  <si>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</si>
  <si>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</si>
  <si>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</si>
  <si>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</si>
  <si>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</si>
  <si>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</si>
  <si>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</si>
  <si>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</si>
  <si>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</si>
  <si>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</si>
  <si>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</si>
  <si>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</si>
  <si>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</si>
  <si>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</si>
  <si>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</si>
  <si>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</si>
  <si>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</si>
  <si>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</si>
  <si>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</si>
  <si>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</si>
  <si>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</si>
  <si>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</si>
  <si>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</si>
  <si>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</si>
  <si>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</si>
  <si>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</si>
  <si>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</si>
  <si>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</si>
  <si>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</si>
  <si>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</si>
  <si>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</si>
  <si>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</si>
  <si>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</si>
  <si>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</si>
  <si>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</si>
  <si>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</si>
  <si>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</si>
  <si>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</si>
  <si>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</si>
  <si>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</si>
  <si>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</si>
  <si>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</si>
  <si>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</si>
  <si>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</si>
  <si>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</si>
  <si>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</si>
  <si>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</si>
  <si>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</si>
  <si>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</si>
  <si>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</si>
  <si>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</si>
  <si>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</si>
  <si>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</si>
  <si>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</si>
  <si>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</si>
  <si>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</si>
  <si>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</si>
  <si>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</si>
  <si>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</si>
  <si>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</si>
  <si>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</si>
  <si>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</si>
  <si>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</si>
  <si>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</si>
  <si>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</si>
  <si>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</si>
  <si>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</si>
  <si>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</si>
  <si>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</si>
  <si>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</si>
  <si>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</si>
  <si>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</si>
  <si>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</si>
  <si>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</si>
  <si>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</si>
  <si>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</si>
  <si>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</si>
  <si>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</si>
  <si>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</si>
  <si>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</si>
  <si>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</si>
  <si>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</si>
  <si>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</si>
  <si>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</si>
  <si>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</si>
  <si>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</si>
  <si>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</si>
  <si>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</si>
  <si>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</si>
  <si>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</si>
  <si>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</si>
  <si>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</si>
  <si>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</si>
  <si>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</si>
  <si>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</si>
  <si>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</si>
  <si>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</si>
  <si>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</si>
  <si>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</si>
  <si>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</si>
  <si>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</si>
  <si>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</si>
  <si>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</si>
  <si>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</si>
  <si>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</si>
  <si>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</si>
  <si>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</si>
  <si>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</si>
  <si>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</si>
  <si>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</si>
  <si>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</si>
  <si>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</si>
  <si>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</si>
  <si>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</si>
  <si>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</si>
  <si>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</si>
  <si>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</si>
  <si>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</si>
  <si>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</si>
  <si>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</si>
  <si>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</si>
  <si>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</si>
  <si>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</si>
  <si>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</si>
  <si>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</si>
  <si>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</si>
  <si>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</si>
  <si>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</si>
  <si>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</si>
  <si>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</si>
  <si>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</si>
  <si>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</si>
  <si>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</si>
  <si>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</si>
  <si>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</si>
  <si>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</si>
  <si>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</si>
  <si>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</si>
  <si>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</si>
  <si>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</si>
  <si>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</si>
  <si>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</si>
  <si>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</si>
  <si>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</si>
  <si>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</si>
  <si>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</si>
  <si>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</si>
  <si>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</si>
  <si>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</si>
  <si>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</si>
  <si>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</si>
  <si>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</si>
  <si>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</si>
  <si>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</si>
  <si>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</si>
  <si>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</si>
  <si>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</si>
  <si>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</si>
  <si>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</si>
  <si>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</si>
  <si>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</si>
  <si>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</si>
  <si>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</si>
  <si>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</si>
  <si>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</si>
  <si>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</si>
  <si>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</si>
  <si>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</si>
  <si>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</si>
  <si>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</si>
  <si>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</si>
  <si>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</si>
  <si>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</si>
  <si>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</si>
  <si>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</si>
  <si>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</si>
  <si>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</si>
  <si>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</si>
  <si>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</si>
  <si>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</si>
  <si>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</si>
  <si>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</si>
  <si>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</si>
  <si>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</si>
  <si>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</si>
  <si>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</si>
  <si>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</si>
  <si>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</si>
  <si>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</si>
  <si>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</si>
  <si>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</si>
  <si>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</si>
  <si>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</si>
  <si>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</si>
  <si>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</si>
  <si>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</si>
  <si>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</si>
  <si>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</si>
  <si>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</si>
  <si>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</si>
  <si>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</si>
  <si>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</si>
  <si>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</si>
  <si>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</si>
  <si>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</si>
  <si>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</si>
  <si>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</si>
  <si>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</si>
  <si>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</si>
  <si>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</si>
  <si>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</si>
  <si>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</si>
  <si>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</si>
  <si>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</si>
  <si>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</si>
  <si>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</si>
  <si>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</si>
  <si>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</si>
  <si>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</si>
  <si>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</si>
  <si>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</si>
  <si>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</si>
  <si>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</si>
  <si>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</si>
  <si>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</si>
  <si>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</si>
  <si>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</si>
  <si>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</si>
  <si>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</si>
  <si>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</si>
  <si>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</si>
  <si>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</si>
  <si>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</si>
  <si>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</si>
  <si>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</si>
  <si>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</si>
  <si>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</si>
  <si>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</si>
  <si>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</si>
  <si>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</si>
  <si>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</si>
  <si>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</si>
  <si>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</si>
  <si>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</si>
  <si>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</si>
  <si>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</si>
  <si>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</si>
  <si>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</si>
  <si>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</si>
  <si>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</si>
  <si>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</si>
  <si>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</si>
  <si>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</si>
  <si>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</si>
  <si>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</si>
  <si>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</si>
  <si>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</si>
  <si>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</si>
  <si>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</si>
  <si>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</si>
  <si>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</si>
  <si>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</si>
  <si>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</si>
  <si>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</si>
  <si>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</si>
  <si>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</si>
  <si>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</si>
  <si>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</si>
  <si>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</si>
  <si>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</si>
  <si>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</si>
  <si>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</si>
  <si>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</si>
  <si>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</si>
  <si>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</si>
  <si>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</si>
  <si>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</si>
  <si>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</si>
  <si>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</si>
  <si>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</si>
  <si>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</si>
  <si>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</si>
  <si>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</si>
  <si>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</si>
  <si>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</si>
  <si>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</si>
  <si>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</si>
  <si>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</si>
  <si>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</si>
  <si>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</si>
  <si>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</si>
  <si>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</si>
  <si>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</si>
  <si>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</si>
  <si>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</si>
  <si>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</si>
  <si>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</si>
  <si>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</si>
  <si>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</si>
  <si>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</si>
  <si>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</si>
  <si>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</si>
  <si>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</si>
  <si>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</si>
  <si>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</si>
  <si>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</si>
  <si>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</si>
  <si>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</si>
  <si>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</si>
  <si>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</si>
  <si>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</si>
  <si>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</si>
  <si>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</si>
  <si>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</si>
  <si>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</si>
  <si>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</si>
  <si>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</si>
  <si>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</si>
  <si>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</si>
  <si>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</si>
  <si>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</si>
  <si>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</si>
  <si>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</si>
  <si>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</si>
  <si>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</si>
  <si>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</si>
  <si>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</si>
  <si>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</si>
  <si>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</si>
  <si>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</si>
  <si>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</si>
  <si>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</si>
  <si>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</si>
  <si>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</si>
  <si>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</si>
  <si>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</si>
  <si>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</si>
  <si>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</si>
  <si>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</si>
  <si>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</si>
  <si>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</si>
  <si>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</si>
  <si>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</si>
  <si>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</si>
  <si>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</si>
  <si>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</si>
  <si>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</si>
  <si>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</si>
  <si>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</si>
  <si>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</si>
  <si>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</si>
  <si>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</si>
  <si>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</si>
  <si>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</si>
  <si>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</si>
  <si>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</si>
  <si>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</si>
  <si>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</si>
  <si>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</si>
  <si>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</si>
  <si>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</si>
  <si>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</si>
  <si>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</si>
  <si>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</si>
  <si>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</si>
  <si>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</si>
  <si>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</si>
  <si>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</si>
  <si>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</si>
  <si>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</si>
  <si>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</si>
  <si>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</si>
  <si>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</si>
  <si>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</si>
  <si>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</si>
  <si>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</si>
  <si>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</si>
  <si>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</si>
  <si>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</si>
  <si>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</si>
  <si>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</si>
  <si>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</si>
  <si>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</si>
  <si>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</si>
  <si>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</si>
  <si>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</si>
  <si>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</si>
  <si>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</si>
  <si>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</si>
  <si>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</si>
  <si>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</si>
  <si>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</si>
  <si>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</si>
  <si>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</si>
  <si>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</si>
  <si>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</si>
  <si>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</si>
  <si>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</si>
  <si>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</si>
  <si>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</si>
  <si>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</si>
  <si>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</si>
  <si>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</si>
  <si>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</si>
  <si>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</si>
  <si>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</si>
  <si>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</si>
  <si>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</si>
  <si>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</si>
  <si>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</si>
  <si>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</si>
  <si>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</si>
  <si>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</si>
  <si>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</si>
  <si>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</si>
  <si>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</si>
  <si>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</si>
  <si>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</si>
  <si>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</si>
  <si>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</si>
  <si>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</si>
  <si>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</si>
  <si>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</si>
  <si>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</si>
  <si>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</si>
  <si>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</si>
  <si>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</si>
  <si>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</si>
  <si>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</si>
  <si>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</si>
  <si>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</si>
  <si>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</si>
  <si>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</si>
  <si>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</si>
  <si>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</si>
  <si>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</si>
  <si>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</si>
  <si>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</si>
  <si>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</si>
  <si>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</si>
  <si>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</si>
  <si>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</si>
  <si>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</si>
  <si>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</si>
  <si>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</si>
  <si>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</si>
  <si>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</si>
  <si>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</si>
  <si>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</si>
  <si>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</si>
  <si>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</si>
  <si>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</si>
  <si>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</si>
  <si>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</si>
  <si>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</si>
  <si>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</si>
  <si>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</si>
  <si>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</si>
  <si>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</si>
  <si>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</si>
  <si>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</si>
  <si>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</si>
  <si>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</si>
  <si>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</si>
  <si>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</si>
  <si>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</si>
  <si>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</si>
  <si>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</si>
  <si>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</si>
  <si>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</si>
  <si>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</si>
  <si>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</si>
  <si>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</si>
  <si>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</si>
  <si>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</si>
  <si>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</si>
  <si>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</si>
  <si>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</si>
  <si>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</si>
  <si>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</si>
  <si>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</si>
  <si>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</si>
  <si>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</si>
  <si>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</si>
  <si>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</si>
  <si>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</si>
  <si>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</si>
  <si>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</si>
  <si>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</si>
  <si>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</si>
  <si>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</si>
  <si>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</si>
  <si>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</si>
  <si>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</si>
  <si>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</si>
  <si>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</si>
  <si>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</si>
  <si>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</si>
  <si>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</si>
  <si>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</si>
  <si>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</si>
  <si>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</si>
  <si>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</si>
  <si>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</si>
  <si>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</si>
  <si>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</si>
  <si>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</si>
  <si>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</si>
  <si>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</si>
  <si>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</si>
  <si>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</si>
  <si>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</si>
  <si>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</si>
  <si>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</si>
  <si>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</si>
  <si>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</si>
  <si>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</si>
  <si>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</si>
  <si>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</si>
  <si>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</si>
  <si>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</si>
  <si>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</si>
  <si>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</si>
  <si>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</si>
  <si>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</si>
  <si>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</si>
  <si>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</si>
  <si>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</si>
  <si>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</si>
  <si>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</si>
  <si>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</si>
  <si>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</si>
  <si>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</si>
  <si>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</si>
  <si>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</si>
  <si>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</si>
  <si>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</si>
  <si>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</si>
  <si>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</si>
  <si>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</si>
  <si>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</si>
  <si>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</si>
  <si>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</si>
  <si>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</si>
  <si>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</si>
  <si>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</si>
  <si>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</si>
  <si>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</si>
  <si>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</si>
  <si>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</si>
  <si>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</si>
  <si>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</si>
  <si>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</si>
  <si>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</si>
  <si>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</si>
  <si>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</si>
  <si>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</si>
  <si>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</si>
  <si>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</si>
  <si>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</si>
  <si>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</si>
  <si>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</si>
  <si>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</si>
  <si>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</si>
  <si>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</si>
  <si>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</si>
  <si>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</si>
  <si>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</si>
  <si>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</si>
  <si>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</si>
  <si>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</si>
  <si>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</si>
  <si>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</si>
  <si>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</si>
  <si>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</si>
  <si>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</si>
  <si>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</si>
  <si>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</si>
  <si>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</si>
  <si>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</si>
  <si>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</si>
  <si>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</si>
  <si>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</si>
  <si>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</si>
  <si>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</si>
  <si>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</si>
  <si>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</si>
  <si>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</si>
  <si>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</si>
  <si>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</si>
  <si>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</si>
  <si>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</si>
  <si>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</si>
  <si>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</si>
  <si>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</si>
  <si>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</si>
  <si>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</si>
  <si>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</si>
  <si>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</si>
  <si>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</si>
  <si>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</si>
  <si>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</si>
  <si>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</si>
  <si>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</si>
  <si>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</si>
  <si>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</si>
  <si>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</si>
  <si>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</si>
  <si>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</si>
  <si>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</si>
  <si>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</si>
  <si>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</si>
  <si>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</si>
  <si>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</si>
  <si>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</si>
  <si>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</si>
  <si>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</si>
  <si>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</si>
  <si>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</si>
  <si>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</si>
  <si>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</si>
  <si>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</si>
  <si>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</si>
  <si>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</si>
  <si>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</si>
  <si>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</si>
  <si>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</si>
  <si>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</si>
  <si>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</si>
  <si>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</si>
  <si>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</si>
  <si>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</si>
  <si>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</si>
  <si>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</si>
  <si>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</si>
  <si>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</si>
  <si>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</si>
  <si>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</si>
  <si>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</si>
  <si>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</si>
  <si>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</si>
  <si>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</si>
  <si>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</si>
  <si>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</si>
  <si>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</si>
  <si>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</si>
  <si>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</si>
  <si>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</si>
  <si>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</si>
  <si>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</si>
  <si>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</si>
  <si>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</si>
  <si>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</si>
  <si>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</si>
  <si>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</si>
  <si>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</si>
  <si>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</si>
  <si>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</si>
  <si>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</si>
  <si>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</si>
  <si>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</si>
  <si>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</si>
  <si>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</si>
  <si>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</si>
  <si>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</si>
  <si>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</si>
  <si>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</si>
  <si>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</si>
  <si>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</si>
  <si>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</si>
  <si>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</si>
  <si>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</si>
  <si>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</si>
  <si>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</si>
  <si>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</si>
  <si>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</si>
  <si>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</si>
  <si>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</si>
  <si>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</si>
  <si>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</si>
  <si>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</si>
  <si>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</si>
  <si>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</si>
  <si>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</si>
  <si>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</si>
  <si>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</si>
  <si>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</si>
  <si>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</si>
  <si>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</si>
  <si>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</si>
  <si>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</si>
  <si>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</si>
  <si>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</si>
  <si>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</si>
  <si>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</si>
  <si>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</si>
  <si>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</si>
  <si>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</si>
  <si>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</si>
  <si>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</si>
  <si>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</si>
  <si>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</si>
  <si>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</si>
  <si>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</si>
  <si>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</si>
  <si>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</si>
  <si>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</si>
  <si>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</si>
  <si>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</si>
  <si>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</si>
  <si>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</si>
  <si>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</si>
  <si>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</si>
  <si>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</si>
  <si>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</si>
  <si>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</si>
  <si>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</si>
  <si>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</si>
  <si>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</si>
  <si>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</si>
  <si>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</si>
  <si>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</si>
  <si>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</si>
  <si>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</si>
  <si>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</si>
  <si>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</si>
  <si>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</si>
  <si>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</si>
  <si>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</si>
  <si>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</si>
  <si>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</si>
  <si>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</si>
  <si>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</si>
  <si>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</si>
  <si>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</si>
  <si>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</si>
  <si>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</si>
  <si>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</si>
  <si>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</si>
  <si>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</si>
  <si>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</si>
  <si>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</si>
  <si>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</si>
  <si>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</si>
  <si>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</si>
  <si>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</si>
  <si>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</si>
  <si>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</si>
  <si>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</si>
  <si>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</si>
  <si>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</si>
  <si>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</si>
  <si>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</si>
  <si>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</si>
  <si>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</si>
  <si>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</si>
  <si>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</si>
  <si>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</si>
  <si>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</si>
  <si>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</si>
  <si>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</si>
  <si>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</si>
  <si>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</si>
  <si>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</si>
  <si>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</si>
  <si>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</si>
  <si>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</si>
  <si>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</si>
  <si>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</si>
  <si>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</si>
  <si>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</si>
  <si>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</si>
  <si>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</si>
  <si>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</si>
  <si>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</si>
  <si>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</si>
  <si>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</si>
  <si>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</si>
  <si>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</si>
  <si>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</si>
  <si>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</si>
  <si>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</si>
  <si>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</si>
  <si>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</si>
  <si>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</si>
  <si>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</si>
  <si>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</si>
  <si>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</si>
  <si>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</si>
  <si>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</si>
  <si>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</si>
  <si>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</si>
  <si>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</si>
  <si>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</si>
  <si>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</si>
  <si>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</si>
  <si>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</si>
  <si>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</si>
  <si>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</si>
  <si>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</si>
  <si>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</si>
  <si>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</si>
  <si>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</si>
  <si>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</si>
  <si>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</si>
  <si>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</si>
  <si>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</si>
  <si>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</si>
  <si>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</si>
  <si>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</si>
  <si>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</si>
  <si>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</si>
  <si>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</si>
  <si>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</si>
  <si>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</si>
  <si>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</si>
  <si>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</si>
  <si>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</si>
  <si>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</si>
  <si>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</si>
  <si>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</si>
  <si>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</si>
  <si>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</si>
  <si>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</si>
  <si>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</si>
  <si>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</si>
  <si>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</si>
  <si>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</si>
  <si>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</si>
  <si>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</si>
  <si>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</si>
  <si>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</si>
  <si>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</si>
  <si>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</si>
  <si>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</si>
  <si>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</si>
  <si>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</si>
  <si>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</si>
  <si>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</si>
  <si>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</si>
  <si>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</si>
  <si>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</si>
  <si>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</si>
  <si>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</si>
  <si>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</si>
  <si>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</si>
  <si>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</si>
  <si>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</si>
  <si>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</si>
  <si>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</si>
  <si>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</si>
  <si>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</si>
  <si>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</si>
  <si>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</si>
  <si>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</si>
  <si>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</si>
  <si>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</si>
  <si>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</si>
  <si>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</si>
  <si>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</si>
  <si>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</si>
  <si>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</si>
  <si>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</si>
  <si>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</si>
  <si>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</si>
  <si>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</si>
  <si>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</si>
  <si>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</si>
  <si>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</si>
  <si>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</si>
  <si>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</si>
  <si>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</si>
  <si>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</si>
  <si>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</si>
  <si>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</si>
  <si>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</si>
  <si>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</si>
  <si>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</si>
  <si>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</si>
  <si>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</si>
  <si>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</si>
  <si>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</si>
  <si>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</si>
  <si>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</si>
  <si>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</si>
  <si>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</si>
  <si>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</si>
  <si>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</si>
  <si>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</si>
  <si>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</si>
  <si>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</si>
  <si>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</si>
  <si>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</si>
  <si>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</si>
  <si>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</si>
  <si>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</si>
  <si>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</si>
  <si>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</si>
  <si>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</si>
  <si>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</si>
  <si>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</si>
  <si>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</si>
  <si>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</si>
  <si>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</si>
  <si>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</si>
  <si>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</si>
  <si>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</si>
  <si>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</si>
  <si>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</si>
  <si>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</si>
  <si>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</si>
  <si>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</si>
  <si>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</si>
  <si>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</si>
  <si>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</si>
  <si>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</si>
  <si>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</si>
  <si>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</si>
  <si>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</si>
  <si>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</si>
  <si>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</si>
  <si>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</si>
  <si>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</si>
  <si>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</si>
  <si>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</si>
  <si>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</si>
  <si>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</si>
  <si>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</si>
  <si>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</si>
  <si>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</si>
  <si>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</si>
  <si>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</si>
  <si>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</si>
  <si>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</si>
  <si>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</si>
  <si>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</si>
  <si>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</si>
  <si>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</si>
  <si>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</si>
  <si>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</si>
  <si>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</si>
  <si>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</si>
  <si>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</si>
  <si>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</si>
  <si>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</si>
  <si>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</si>
  <si>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</si>
  <si>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</si>
  <si>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</si>
  <si>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</si>
  <si>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</si>
  <si>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</si>
  <si>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</si>
  <si>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</si>
  <si>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</si>
  <si>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</si>
  <si>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</si>
  <si>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</si>
  <si>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</si>
  <si>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</si>
  <si>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</si>
  <si>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</si>
  <si>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</si>
  <si>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</si>
  <si>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</si>
  <si>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</si>
  <si>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</si>
  <si>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</si>
  <si>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</si>
  <si>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</si>
  <si>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</si>
  <si>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</si>
  <si>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</si>
  <si>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</si>
  <si>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</si>
  <si>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</si>
  <si>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</si>
  <si>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</si>
  <si>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</si>
  <si>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</si>
  <si>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</si>
  <si>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</si>
  <si>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</si>
  <si>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</si>
  <si>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</si>
  <si>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</si>
  <si>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</si>
  <si>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</si>
  <si>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</si>
  <si>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</si>
  <si>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</si>
  <si>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</si>
  <si>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</si>
  <si>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</si>
  <si>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</si>
  <si>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</si>
  <si>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</si>
  <si>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</si>
  <si>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</si>
  <si>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</si>
  <si>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</si>
  <si>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</si>
  <si>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</si>
  <si>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</si>
  <si>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</si>
  <si>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</si>
  <si>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</si>
  <si>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</si>
  <si>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</si>
  <si>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</si>
  <si>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</si>
  <si>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</si>
  <si>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</si>
  <si>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</si>
  <si>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</si>
  <si>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</si>
  <si>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</si>
  <si>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</si>
  <si>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</si>
  <si>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</si>
  <si>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</si>
  <si>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</si>
  <si>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</si>
  <si>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</si>
  <si>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</si>
  <si>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</si>
  <si>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</si>
  <si>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</si>
  <si>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</si>
  <si>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</si>
  <si>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</si>
  <si>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</si>
  <si>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</si>
  <si>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</si>
  <si>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</si>
  <si>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</si>
  <si>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</si>
  <si>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</si>
  <si>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</si>
  <si>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</si>
  <si>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</si>
  <si>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</si>
  <si>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</si>
  <si>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</si>
  <si>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</si>
  <si>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</si>
  <si>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</si>
  <si>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</si>
  <si>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</si>
  <si>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</si>
  <si>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</si>
  <si>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</si>
  <si>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</si>
  <si>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</si>
  <si>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</si>
  <si>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</si>
  <si>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</si>
  <si>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</si>
  <si>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</si>
  <si>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</si>
  <si>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</si>
  <si>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</si>
  <si>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</si>
  <si>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</si>
  <si>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</si>
  <si>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</si>
  <si>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</si>
  <si>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</si>
  <si>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</si>
  <si>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</si>
  <si>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</si>
  <si>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</si>
  <si>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</si>
  <si>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</si>
  <si>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</si>
  <si>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</si>
  <si>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</si>
  <si>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</si>
  <si>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</si>
  <si>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</si>
  <si>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</si>
  <si>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</si>
  <si>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</si>
  <si>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</si>
  <si>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</si>
  <si>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</si>
  <si>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</si>
  <si>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</si>
  <si>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</si>
  <si>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</si>
  <si>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</si>
  <si>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</si>
  <si>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</si>
  <si>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</si>
  <si>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</si>
  <si>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</si>
  <si>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</si>
  <si>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</si>
  <si>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</si>
  <si>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</si>
  <si>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</si>
  <si>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</si>
  <si>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</si>
  <si>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</si>
  <si>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</si>
  <si>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</si>
  <si>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</si>
  <si>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</si>
  <si>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</si>
  <si>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</si>
  <si>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</si>
  <si>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</si>
  <si>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</si>
  <si>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</si>
  <si>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</si>
  <si>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</si>
  <si>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</si>
  <si>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</si>
  <si>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</si>
  <si>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</si>
  <si>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</si>
  <si>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</si>
  <si>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</si>
  <si>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</si>
  <si>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</si>
  <si>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</si>
  <si>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</si>
  <si>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</si>
  <si>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</si>
  <si>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</si>
  <si>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</si>
  <si>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</si>
  <si>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</si>
  <si>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</si>
  <si>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</si>
  <si>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</si>
  <si>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</si>
  <si>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</si>
  <si>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</si>
  <si>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</si>
  <si>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</si>
  <si>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</si>
  <si>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</si>
  <si>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</si>
  <si>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</si>
  <si>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</si>
  <si>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</si>
  <si>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</si>
  <si>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</si>
  <si>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</si>
  <si>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</si>
  <si>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</si>
  <si>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</si>
  <si>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</si>
  <si>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</si>
  <si>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</si>
  <si>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</si>
  <si>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</si>
  <si>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</si>
  <si>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</si>
  <si>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</si>
  <si>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</si>
  <si>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</si>
  <si>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</si>
  <si>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</si>
  <si>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</si>
  <si>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</si>
  <si>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</si>
  <si>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</si>
  <si>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</si>
  <si>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</si>
  <si>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</si>
  <si>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</si>
  <si>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</si>
  <si>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</si>
  <si>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</si>
  <si>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</si>
  <si>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</si>
  <si>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</si>
  <si>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</si>
  <si>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</si>
  <si>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</si>
  <si>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</si>
  <si>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</si>
  <si>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</si>
  <si>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</si>
  <si>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</si>
  <si>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</si>
  <si>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</si>
  <si>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</si>
  <si>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</si>
  <si>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</si>
  <si>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</si>
  <si>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</si>
  <si>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</si>
  <si>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</si>
  <si>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</si>
  <si>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</si>
  <si>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</si>
  <si>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</si>
  <si>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</si>
  <si>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</si>
  <si>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</si>
  <si>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</si>
  <si>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</si>
  <si>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</si>
  <si>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</si>
  <si>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</si>
  <si>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</si>
  <si>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</si>
  <si>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</si>
  <si>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</si>
  <si>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</si>
  <si>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</si>
  <si>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</si>
  <si>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</si>
  <si>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</si>
  <si>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</si>
  <si>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</si>
  <si>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</si>
  <si>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</si>
  <si>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</si>
  <si>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</si>
  <si>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</si>
  <si>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</si>
  <si>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</si>
  <si>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</si>
  <si>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</si>
  <si>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</si>
  <si>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</si>
  <si>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</si>
  <si>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</si>
  <si>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</si>
  <si>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</si>
  <si>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</si>
  <si>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</si>
  <si>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</si>
  <si>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</si>
  <si>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</si>
  <si>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</si>
  <si>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</si>
  <si>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</si>
  <si>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</si>
  <si>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</si>
  <si>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</si>
  <si>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</si>
  <si>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</si>
  <si>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</si>
  <si>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</si>
  <si>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</si>
  <si>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</si>
  <si>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</si>
  <si>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</si>
  <si>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</si>
  <si>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</si>
  <si>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</si>
  <si>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</si>
  <si>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</si>
  <si>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</si>
  <si>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</si>
  <si>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</si>
  <si>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</si>
  <si>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</si>
  <si>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</si>
  <si>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</si>
  <si>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</si>
  <si>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</si>
  <si>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</si>
  <si>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</si>
  <si>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</si>
  <si>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</si>
  <si>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</si>
  <si>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</si>
  <si>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</si>
  <si>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</si>
  <si>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</si>
  <si>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</si>
  <si>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</si>
  <si>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</si>
  <si>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</si>
  <si>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</si>
  <si>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</si>
  <si>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</si>
  <si>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</si>
  <si>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</si>
  <si>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</si>
  <si>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</si>
  <si>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</si>
  <si>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</si>
  <si>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</si>
  <si>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</si>
  <si>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</si>
  <si>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</si>
  <si>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</si>
  <si>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</si>
  <si>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</si>
  <si>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</si>
  <si>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</si>
  <si>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</si>
  <si>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</si>
  <si>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</si>
  <si>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</si>
  <si>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</si>
  <si>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</si>
  <si>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</si>
  <si>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</si>
  <si>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</si>
  <si>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</si>
  <si>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</si>
  <si>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</si>
  <si>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</si>
  <si>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</si>
  <si>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</si>
  <si>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</si>
  <si>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</si>
  <si>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</si>
  <si>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</si>
  <si>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</si>
  <si>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</si>
  <si>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</si>
  <si>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</si>
  <si>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</si>
  <si>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</si>
  <si>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</si>
  <si>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</si>
  <si>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</si>
  <si>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</si>
  <si>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</si>
  <si>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</si>
  <si>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</si>
  <si>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</si>
  <si>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</si>
  <si>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</si>
  <si>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</si>
  <si>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</si>
  <si>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</si>
  <si>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</si>
  <si>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</si>
  <si>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</si>
  <si>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</si>
  <si>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</si>
  <si>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</si>
  <si>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</si>
  <si>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</si>
  <si>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</si>
  <si>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</si>
  <si>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</si>
  <si>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</si>
  <si>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</si>
  <si>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</si>
  <si>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</si>
  <si>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</si>
  <si>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</si>
  <si>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</si>
  <si>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</si>
  <si>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</si>
  <si>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</si>
  <si>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</si>
  <si>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</si>
  <si>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</si>
  <si>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</si>
  <si>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</si>
  <si>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</si>
  <si>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</si>
  <si>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</si>
  <si>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</si>
  <si>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</si>
  <si>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</si>
  <si>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</si>
  <si>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</si>
  <si>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</si>
  <si>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</si>
  <si>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</si>
  <si>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</si>
  <si>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</si>
  <si>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</si>
  <si>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</si>
  <si>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</si>
  <si>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</si>
  <si>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</si>
  <si>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</si>
  <si>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</si>
  <si>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</si>
  <si>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</si>
  <si>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</si>
  <si>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</si>
  <si>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</si>
  <si>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</si>
  <si>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</si>
  <si>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</si>
  <si>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</si>
  <si>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</si>
  <si>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</si>
  <si>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</si>
  <si>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</si>
  <si>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</si>
  <si>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</si>
  <si>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</si>
  <si>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</si>
  <si>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</si>
  <si>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</si>
  <si>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</si>
  <si>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</si>
  <si>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</si>
  <si>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</si>
  <si>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</si>
  <si>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</si>
  <si>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</si>
  <si>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</si>
  <si>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</si>
  <si>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</si>
  <si>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</si>
  <si>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</si>
  <si>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</si>
  <si>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</si>
  <si>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</si>
  <si>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</si>
  <si>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</si>
  <si>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</si>
  <si>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</si>
  <si>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</si>
  <si>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</si>
  <si>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</si>
  <si>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</si>
  <si>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</si>
  <si>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</si>
  <si>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</si>
  <si>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</si>
  <si>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</si>
  <si>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</si>
  <si>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</si>
  <si>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</si>
  <si>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</si>
  <si>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</si>
  <si>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</si>
  <si>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</si>
  <si>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</si>
  <si>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</si>
  <si>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</si>
  <si>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</si>
  <si>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</si>
  <si>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</si>
  <si>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</si>
  <si>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</si>
  <si>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</si>
  <si>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</si>
  <si>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</si>
  <si>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</si>
  <si>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</si>
  <si>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</si>
  <si>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</si>
  <si>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</si>
  <si>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</si>
  <si>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</si>
  <si>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</si>
  <si>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</si>
  <si>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</si>
  <si>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</si>
  <si>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</si>
  <si>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</si>
  <si>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</si>
  <si>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</si>
  <si>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</si>
  <si>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</si>
  <si>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</si>
  <si>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</si>
  <si>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</si>
  <si>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</si>
  <si>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</si>
  <si>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</si>
  <si>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</si>
  <si>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</si>
  <si>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</si>
  <si>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</si>
  <si>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</si>
  <si>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</si>
  <si>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</si>
  <si>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</si>
  <si>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</si>
  <si>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</si>
  <si>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</si>
  <si>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</si>
  <si>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</si>
  <si>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</si>
  <si>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</si>
  <si>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</si>
  <si>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</si>
  <si>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</si>
  <si>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</si>
  <si>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</si>
  <si>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</si>
  <si>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</si>
  <si>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</si>
  <si>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</si>
  <si>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</si>
  <si>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</si>
  <si>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</si>
  <si>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</si>
  <si>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</si>
  <si>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</si>
  <si>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</si>
  <si>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</si>
  <si>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</si>
  <si>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</si>
  <si>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</si>
  <si>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</si>
  <si>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</si>
  <si>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</si>
  <si>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</si>
  <si>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</si>
  <si>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</si>
  <si>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</si>
  <si>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</si>
  <si>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</si>
  <si>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</si>
  <si>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</si>
  <si>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</si>
  <si>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</si>
  <si>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</si>
  <si>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</si>
  <si>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</si>
  <si>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</si>
  <si>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</si>
  <si>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</si>
  <si>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</si>
  <si>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</si>
  <si>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</si>
  <si>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</si>
  <si>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</si>
  <si>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</si>
  <si>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</si>
  <si>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</si>
  <si>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</si>
  <si>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</si>
  <si>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</si>
  <si>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</si>
  <si>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</si>
  <si>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</si>
  <si>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</si>
  <si>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</si>
  <si>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</si>
  <si>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</si>
  <si>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</si>
  <si>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</si>
  <si>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</si>
  <si>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</si>
  <si>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</si>
  <si>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</si>
  <si>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</si>
  <si>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</si>
  <si>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</si>
  <si>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</si>
  <si>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</si>
  <si>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</si>
  <si>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</si>
  <si>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</si>
  <si>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</si>
  <si>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</si>
  <si>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</si>
  <si>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</si>
  <si>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</si>
  <si>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</si>
  <si>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</si>
  <si>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</si>
  <si>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</si>
  <si>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</si>
  <si>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</si>
  <si>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</si>
  <si>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</si>
  <si>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</si>
  <si>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</si>
  <si>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</si>
  <si>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</si>
  <si>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</si>
  <si>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</si>
  <si>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</si>
  <si>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</si>
  <si>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</si>
  <si>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</si>
  <si>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</si>
  <si>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</si>
  <si>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</si>
  <si>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</si>
  <si>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</si>
  <si>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</si>
  <si>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</si>
  <si>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</si>
  <si>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</si>
  <si>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</si>
  <si>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</si>
  <si>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</si>
  <si>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</si>
  <si>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</si>
  <si>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</si>
  <si>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</si>
  <si>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</si>
  <si>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</si>
  <si>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</si>
  <si>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</si>
  <si>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</si>
  <si>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</si>
  <si>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</si>
  <si>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</si>
  <si>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</si>
  <si>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</si>
  <si>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</si>
  <si>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</si>
  <si>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</si>
  <si>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</si>
  <si>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</si>
  <si>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</si>
  <si>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</si>
  <si>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</si>
  <si>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</si>
  <si>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</si>
  <si>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</si>
  <si>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</si>
  <si>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</si>
  <si>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</si>
  <si>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</si>
  <si>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</si>
  <si>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</si>
  <si>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</si>
  <si>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</si>
  <si>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</si>
  <si>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</si>
  <si>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</si>
  <si>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</si>
  <si>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</si>
  <si>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</si>
  <si>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</si>
  <si>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</si>
  <si>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</si>
  <si>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</si>
  <si>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</si>
  <si>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</si>
  <si>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</si>
  <si>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</si>
  <si>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</si>
  <si>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</si>
  <si>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</si>
  <si>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</si>
  <si>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</si>
  <si>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</si>
  <si>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</si>
  <si>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</si>
  <si>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</si>
  <si>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</si>
  <si>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</si>
  <si>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</si>
  <si>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</si>
  <si>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</si>
  <si>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</si>
  <si>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</si>
  <si>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</si>
  <si>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</si>
  <si>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</si>
  <si>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</si>
  <si>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</si>
  <si>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</si>
  <si>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</si>
  <si>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</si>
  <si>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</si>
  <si>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</si>
  <si>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</si>
  <si>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</si>
  <si>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</si>
  <si>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</si>
  <si>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</si>
  <si>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</si>
  <si>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</si>
  <si>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</si>
  <si>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</si>
  <si>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</si>
  <si>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</si>
  <si>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</si>
  <si>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</si>
  <si>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</si>
  <si>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</si>
  <si>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</si>
  <si>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</si>
  <si>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</si>
  <si>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</si>
  <si>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</si>
  <si>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</si>
  <si>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</si>
  <si>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</si>
  <si>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</si>
  <si>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</si>
  <si>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</si>
  <si>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</si>
  <si>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</si>
  <si>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</si>
  <si>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</si>
  <si>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</si>
  <si>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</si>
  <si>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</si>
  <si>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</si>
  <si>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</si>
  <si>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</si>
  <si>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</si>
  <si>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</si>
  <si>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</si>
  <si>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</si>
  <si>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</si>
  <si>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</si>
  <si>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</si>
  <si>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</si>
  <si>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</si>
  <si>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</si>
  <si>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</si>
  <si>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</si>
  <si>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</si>
  <si>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</si>
  <si>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</si>
  <si>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</si>
  <si>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</si>
  <si>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</si>
  <si>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</si>
  <si>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</si>
  <si>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</si>
  <si>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</si>
  <si>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</si>
  <si>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</si>
  <si>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</si>
  <si>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</si>
  <si>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</si>
  <si>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</si>
  <si>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</si>
  <si>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</si>
  <si>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</si>
  <si>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</si>
  <si>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</si>
  <si>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</si>
  <si>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</si>
  <si>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</si>
  <si>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</si>
  <si>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</si>
  <si>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</si>
  <si>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</si>
  <si>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</si>
  <si>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</si>
  <si>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</si>
  <si>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</si>
  <si>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</si>
  <si>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</si>
  <si>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</si>
  <si>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</si>
  <si>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</si>
  <si>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</si>
  <si>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</si>
  <si>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</si>
  <si>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</si>
  <si>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</si>
  <si>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</si>
  <si>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</si>
  <si>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</si>
  <si>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</si>
  <si>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</si>
  <si>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</si>
  <si>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</si>
  <si>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</si>
  <si>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</si>
  <si>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</si>
  <si>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</si>
  <si>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</si>
  <si>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</si>
  <si>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</si>
  <si>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</si>
  <si>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</si>
  <si>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</si>
  <si>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</si>
  <si>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</si>
  <si>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</si>
  <si>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</si>
  <si>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</si>
  <si>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</si>
  <si>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</si>
  <si>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</si>
  <si>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</si>
  <si>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</si>
  <si>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</si>
  <si>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</si>
  <si>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</si>
  <si>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</si>
  <si>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</si>
  <si>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</si>
  <si>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</si>
  <si>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</si>
  <si>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</si>
  <si>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</si>
  <si>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</si>
  <si>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</si>
  <si>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</si>
  <si>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</si>
  <si>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</si>
  <si>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</si>
  <si>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</si>
  <si>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</si>
  <si>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</si>
  <si>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</si>
  <si>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</si>
  <si>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</si>
  <si>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</si>
  <si>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</si>
  <si>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</si>
  <si>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</si>
  <si>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</si>
  <si>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</si>
  <si>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</si>
  <si>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</si>
  <si>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</si>
  <si>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</si>
  <si>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</si>
  <si>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</si>
  <si>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</si>
  <si>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</si>
  <si>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</si>
  <si>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</si>
  <si>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</si>
  <si>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</si>
  <si>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</si>
  <si>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</si>
  <si>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</si>
  <si>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</si>
  <si>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</si>
  <si>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</si>
  <si>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</si>
  <si>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</si>
  <si>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</si>
  <si>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</si>
  <si>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</si>
  <si>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</si>
  <si>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</si>
  <si>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</si>
  <si>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</si>
  <si>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</si>
  <si>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</si>
  <si>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</si>
  <si>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</si>
  <si>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</si>
  <si>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</si>
  <si>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</si>
  <si>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</si>
  <si>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</si>
  <si>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</si>
  <si>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</si>
  <si>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</si>
  <si>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</si>
  <si>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</si>
  <si>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</si>
  <si>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</si>
  <si>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</si>
  <si>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</si>
  <si>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</si>
  <si>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</si>
  <si>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</si>
  <si>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</si>
  <si>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</si>
  <si>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</si>
  <si>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</si>
  <si>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</si>
  <si>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</si>
  <si>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</si>
  <si>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</si>
  <si>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</si>
  <si>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</si>
  <si>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</si>
  <si>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</si>
  <si>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</si>
  <si>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</si>
  <si>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</si>
  <si>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</si>
  <si>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</si>
  <si>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</si>
  <si>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</si>
  <si>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</si>
  <si>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</si>
  <si>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</si>
  <si>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</si>
  <si>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</si>
  <si>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</si>
  <si>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</si>
  <si>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</si>
  <si>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</si>
  <si>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</si>
  <si>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</si>
  <si>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</si>
  <si>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</si>
  <si>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</si>
  <si>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</si>
  <si>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</si>
  <si>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</si>
  <si>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</si>
  <si>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</si>
  <si>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</si>
  <si>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</si>
  <si>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</si>
  <si>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</si>
  <si>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</si>
  <si>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</si>
  <si>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</si>
  <si>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</si>
  <si>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</si>
  <si>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</si>
  <si>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</si>
  <si>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</si>
  <si>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</si>
  <si>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</si>
  <si>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</si>
  <si>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</si>
  <si>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</si>
  <si>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</si>
  <si>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</si>
  <si>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</si>
  <si>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</si>
  <si>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</si>
  <si>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</si>
  <si>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</si>
  <si>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</si>
  <si>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</si>
  <si>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</si>
  <si>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</si>
  <si>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</si>
  <si>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</si>
  <si>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</si>
  <si>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</si>
  <si>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</si>
  <si>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</si>
  <si>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</si>
  <si>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</si>
  <si>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</si>
  <si>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</si>
  <si>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</si>
  <si>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</si>
  <si>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</si>
  <si>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</si>
  <si>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</si>
  <si>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</si>
  <si>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</si>
  <si>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</si>
  <si>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</si>
  <si>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</si>
  <si>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</si>
  <si>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</si>
  <si>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</si>
  <si>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</si>
  <si>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</si>
  <si>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</si>
  <si>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</si>
  <si>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</si>
  <si>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</si>
  <si>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</si>
  <si>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</si>
  <si>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</si>
  <si>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</si>
  <si>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</si>
  <si>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</si>
  <si>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</si>
  <si>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</si>
  <si>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</si>
  <si>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</si>
  <si>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</si>
  <si>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</si>
  <si>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</si>
  <si>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</si>
  <si>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</si>
  <si>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</si>
  <si>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</si>
  <si>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</si>
  <si>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</si>
  <si>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</si>
  <si>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</si>
  <si>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</si>
  <si>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</si>
  <si>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</si>
  <si>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</si>
  <si>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</si>
  <si>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</si>
  <si>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</si>
  <si>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</si>
  <si>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</si>
  <si>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</si>
  <si>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</si>
  <si>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</si>
  <si>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</si>
  <si>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</si>
  <si>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</si>
  <si>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</si>
  <si>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</si>
  <si>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</si>
  <si>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</si>
  <si>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</si>
  <si>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</si>
  <si>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</si>
  <si>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</si>
  <si>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</si>
  <si>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</si>
  <si>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</si>
  <si>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</si>
  <si>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</si>
  <si>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</si>
  <si>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</si>
  <si>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</si>
  <si>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</si>
  <si>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</si>
  <si>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</si>
  <si>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</si>
  <si>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</si>
  <si>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</si>
  <si>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</si>
  <si>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</si>
  <si>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</si>
  <si>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</si>
  <si>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</si>
  <si>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</si>
  <si>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</si>
  <si>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</si>
  <si>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</si>
  <si>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</si>
  <si>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</si>
  <si>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</si>
  <si>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</si>
  <si>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</si>
  <si>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</si>
  <si>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</si>
  <si>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</si>
  <si>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</si>
  <si>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</si>
  <si>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</si>
  <si>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</si>
  <si>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</si>
  <si>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</si>
  <si>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</si>
  <si>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</si>
  <si>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</si>
  <si>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</si>
  <si>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</si>
  <si>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</si>
  <si>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</si>
  <si>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</si>
  <si>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</si>
  <si>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</si>
  <si>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</si>
  <si>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</si>
  <si>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</si>
  <si>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</si>
  <si>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</si>
  <si>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</si>
  <si>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</si>
  <si>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</si>
  <si>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</si>
  <si>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</si>
  <si>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</si>
  <si>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</si>
  <si>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</si>
  <si>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</si>
  <si>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</si>
  <si>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</si>
  <si>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</si>
  <si>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</si>
  <si>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</si>
  <si>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</si>
  <si>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</si>
  <si>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</si>
  <si>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</si>
  <si>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</si>
  <si>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</si>
  <si>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</si>
  <si>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</si>
  <si>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</si>
  <si>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</si>
  <si>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</si>
  <si>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</si>
  <si>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</si>
  <si>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</si>
  <si>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</si>
  <si>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</si>
  <si>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</si>
  <si>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</si>
  <si>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</si>
  <si>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</si>
  <si>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</si>
  <si>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</si>
  <si>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</si>
  <si>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</si>
  <si>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</si>
  <si>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</si>
  <si>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</si>
  <si>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</si>
  <si>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</si>
  <si>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</si>
  <si>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</si>
  <si>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</si>
  <si>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</si>
  <si>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</si>
  <si>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</si>
  <si>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</si>
  <si>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</si>
  <si>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</si>
  <si>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</si>
  <si>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</si>
  <si>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</si>
  <si>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</si>
  <si>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</si>
  <si>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</si>
  <si>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</si>
  <si>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</si>
  <si>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</si>
  <si>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</si>
  <si>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</si>
  <si>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</si>
  <si>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</si>
  <si>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</si>
  <si>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</si>
  <si>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</si>
  <si>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</si>
  <si>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</si>
  <si>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</si>
  <si>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</si>
  <si>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</si>
  <si>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</si>
  <si>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</si>
  <si>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</si>
  <si>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</si>
  <si>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</si>
  <si>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</si>
  <si>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</si>
  <si>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</si>
  <si>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</si>
  <si>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</si>
  <si>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</si>
  <si>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</si>
  <si>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</si>
  <si>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</si>
  <si>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</si>
  <si>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</si>
  <si>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</si>
  <si>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</si>
  <si>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</si>
  <si>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</si>
  <si>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</si>
  <si>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</si>
  <si>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</si>
  <si>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</si>
  <si>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</si>
  <si>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</si>
  <si>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</si>
  <si>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</si>
  <si>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</si>
  <si>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</si>
  <si>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</si>
  <si>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</si>
  <si>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</si>
  <si>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</si>
  <si>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</si>
  <si>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</si>
  <si>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</si>
  <si>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</si>
  <si>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</si>
  <si>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</si>
  <si>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</si>
  <si>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</si>
  <si>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</si>
  <si>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</si>
  <si>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</si>
  <si>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</si>
  <si>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</si>
  <si>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</si>
  <si>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</si>
  <si>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</si>
  <si>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</si>
  <si>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</si>
  <si>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</si>
  <si>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</si>
  <si>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</si>
  <si>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</si>
  <si>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</si>
  <si>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</si>
  <si>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</si>
  <si>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</si>
  <si>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</si>
  <si>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</si>
  <si>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</si>
  <si>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</si>
  <si>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</si>
  <si>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</si>
  <si>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</si>
  <si>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</si>
  <si>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</si>
  <si>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</si>
  <si>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</si>
  <si>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</si>
  <si>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</si>
  <si>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</si>
  <si>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</si>
  <si>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</si>
  <si>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</si>
  <si>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</si>
  <si>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</si>
  <si>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</si>
  <si>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</si>
  <si>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</si>
  <si>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</si>
  <si>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</si>
  <si>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</si>
  <si>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</si>
  <si>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</si>
  <si>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</si>
  <si>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</si>
  <si>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</si>
  <si>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</si>
  <si>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</si>
  <si>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</si>
  <si>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</si>
  <si>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</si>
  <si>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</si>
  <si>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</si>
  <si>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</si>
  <si>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</si>
  <si>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</si>
  <si>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</si>
  <si>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</si>
  <si>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</si>
  <si>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</si>
  <si>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</si>
  <si>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</si>
  <si>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</si>
  <si>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</si>
  <si>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</si>
  <si>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</si>
  <si>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</si>
  <si>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</si>
  <si>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</si>
  <si>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</si>
  <si>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</si>
  <si>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</si>
  <si>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</si>
  <si>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</si>
  <si>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</si>
  <si>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</si>
  <si>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</si>
  <si>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</si>
  <si>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</si>
  <si>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</si>
  <si>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</si>
  <si>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</si>
  <si>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</si>
  <si>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</si>
  <si>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</si>
  <si>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</si>
  <si>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</si>
  <si>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</si>
  <si>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</si>
  <si>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</si>
  <si>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</si>
  <si>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</si>
  <si>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</si>
  <si>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</si>
  <si>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</si>
  <si>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</si>
  <si>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</si>
  <si>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</si>
  <si>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</si>
  <si>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</si>
  <si>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</si>
  <si>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</si>
  <si>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</si>
  <si>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</si>
  <si>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</si>
  <si>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</si>
  <si>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</si>
  <si>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</si>
  <si>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</si>
  <si>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</si>
  <si>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</si>
  <si>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</si>
  <si>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</si>
  <si>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</si>
  <si>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</si>
  <si>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</si>
  <si>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</si>
  <si>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</si>
  <si>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</si>
  <si>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</si>
  <si>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</si>
  <si>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</si>
  <si>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</si>
  <si>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</si>
  <si>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</si>
  <si>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</si>
  <si>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</si>
  <si>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</si>
  <si>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</si>
  <si>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</si>
  <si>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</si>
  <si>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</si>
  <si>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</si>
  <si>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</si>
  <si>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</si>
  <si>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</si>
  <si>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</si>
  <si>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</si>
  <si>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</si>
  <si>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</si>
  <si>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</si>
  <si>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</si>
  <si>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</si>
  <si>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</si>
  <si>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</si>
  <si>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</si>
  <si>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</si>
  <si>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</si>
  <si>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</si>
  <si>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</si>
  <si>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</si>
  <si>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</si>
  <si>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</si>
  <si>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</si>
  <si>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</si>
  <si>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</si>
  <si>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</si>
  <si>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</si>
  <si>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</si>
  <si>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</si>
  <si>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</si>
  <si>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</si>
  <si>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</si>
  <si>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</si>
  <si>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</si>
  <si>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</si>
  <si>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</si>
  <si>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</si>
  <si>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</si>
  <si>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</si>
  <si>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</si>
  <si>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</si>
  <si>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</si>
  <si>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</si>
  <si>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</si>
  <si>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</si>
  <si>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</si>
  <si>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</si>
  <si>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</si>
  <si>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</si>
  <si>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</si>
  <si>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</si>
  <si>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</si>
  <si>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</si>
  <si>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</si>
  <si>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</si>
  <si>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</si>
  <si>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</si>
  <si>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</si>
  <si>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</si>
  <si>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</si>
  <si>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</si>
  <si>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</si>
  <si>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</si>
  <si>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</si>
  <si>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</si>
  <si>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</si>
  <si>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</si>
  <si>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</si>
  <si>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</si>
  <si>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</si>
  <si>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</si>
  <si>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</si>
  <si>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</si>
  <si>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</si>
  <si>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</si>
  <si>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</si>
  <si>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</si>
  <si>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</si>
  <si>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</si>
  <si>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</si>
  <si>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</si>
  <si>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</si>
  <si>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</si>
  <si>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</si>
  <si>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</si>
  <si>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</si>
  <si>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</si>
  <si>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</si>
  <si>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</si>
  <si>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</si>
  <si>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</si>
  <si>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</si>
  <si>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</si>
  <si>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</si>
  <si>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</si>
  <si>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</si>
  <si>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</si>
  <si>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</si>
  <si>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</si>
  <si>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</si>
  <si>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</si>
  <si>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</si>
  <si>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</si>
  <si>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</si>
  <si>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</si>
  <si>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</si>
  <si>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</si>
  <si>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</si>
  <si>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</si>
  <si>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</si>
  <si>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</si>
  <si>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</si>
  <si>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</si>
  <si>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</si>
  <si>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</si>
  <si>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</si>
  <si>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</si>
  <si>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</si>
  <si>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</si>
  <si>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</si>
  <si>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</si>
  <si>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</si>
  <si>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</si>
  <si>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</si>
  <si>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</si>
  <si>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</si>
  <si>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</si>
  <si>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</si>
  <si>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</si>
  <si>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</si>
  <si>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</si>
  <si>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</si>
  <si>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</si>
  <si>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</si>
  <si>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</si>
  <si>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</si>
  <si>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</si>
  <si>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</si>
  <si>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</si>
  <si>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</si>
  <si>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</si>
  <si>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</si>
  <si>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</si>
  <si>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</si>
  <si>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</si>
  <si>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</si>
  <si>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</si>
  <si>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</si>
  <si>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</si>
  <si>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</si>
  <si>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</si>
  <si>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</si>
  <si>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</si>
  <si>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</si>
  <si>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</si>
  <si>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</si>
  <si>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</si>
  <si>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</si>
  <si>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</si>
  <si>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</si>
  <si>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</si>
  <si>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</si>
  <si>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</si>
  <si>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</si>
  <si>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</si>
  <si>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</si>
  <si>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</si>
  <si>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</si>
  <si>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</si>
  <si>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</si>
  <si>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</si>
  <si>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</si>
  <si>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</si>
  <si>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</si>
  <si>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</si>
  <si>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</si>
  <si>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</si>
  <si>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</si>
  <si>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</si>
  <si>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</si>
  <si>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</si>
  <si>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</si>
  <si>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</si>
  <si>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</si>
  <si>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</si>
  <si>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</si>
  <si>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</si>
  <si>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</si>
  <si>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</si>
  <si>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</si>
  <si>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</si>
  <si>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</si>
  <si>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</si>
  <si>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</si>
  <si>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</si>
  <si>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</si>
  <si>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</si>
  <si>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</si>
  <si>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</si>
  <si>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</si>
  <si>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</si>
  <si>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</si>
  <si>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</si>
  <si>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</si>
  <si>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</si>
  <si>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</si>
  <si>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</si>
  <si>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</si>
  <si>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</si>
  <si>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</si>
  <si>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</si>
  <si>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</si>
  <si>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</si>
  <si>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</si>
  <si>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</si>
  <si>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</si>
  <si>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</si>
  <si>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</si>
  <si>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</si>
  <si>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</si>
  <si>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</si>
  <si>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</si>
  <si>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</si>
  <si>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</si>
  <si>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</si>
  <si>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</si>
  <si>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</si>
  <si>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</si>
  <si>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</si>
  <si>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</si>
  <si>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</si>
  <si>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</si>
  <si>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</si>
  <si>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</si>
  <si>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</si>
  <si>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</si>
  <si>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</si>
  <si>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</si>
  <si>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</si>
  <si>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</si>
  <si>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</si>
  <si>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</si>
  <si>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</si>
  <si>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</si>
  <si>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</si>
  <si>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</si>
  <si>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</si>
  <si>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</si>
  <si>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</si>
  <si>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</si>
  <si>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</si>
  <si>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</si>
  <si>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</si>
  <si>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</si>
  <si>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</si>
  <si>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</si>
  <si>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</si>
  <si>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</si>
  <si>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</si>
  <si>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</si>
  <si>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</si>
  <si>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</si>
  <si>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</si>
  <si>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</si>
  <si>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</si>
  <si>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</si>
  <si>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</si>
  <si>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</si>
  <si>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</si>
  <si>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</si>
  <si>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</si>
  <si>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</si>
  <si>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</si>
  <si>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</si>
  <si>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</si>
  <si>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</si>
  <si>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</si>
  <si>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</si>
  <si>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</si>
  <si>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</si>
  <si>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</si>
  <si>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</si>
  <si>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</si>
  <si>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</si>
  <si>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</si>
  <si>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</si>
  <si>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</si>
  <si>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</si>
  <si>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</si>
  <si>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</si>
  <si>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</si>
  <si>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</si>
  <si>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</si>
  <si>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</si>
  <si>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</si>
  <si>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</si>
  <si>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</si>
  <si>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</si>
  <si>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</si>
  <si>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</si>
  <si>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</si>
  <si>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</si>
  <si>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</si>
  <si>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</si>
  <si>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</si>
  <si>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</si>
  <si>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</si>
  <si>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</si>
  <si>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</si>
  <si>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</si>
  <si>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</si>
  <si>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</si>
  <si>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</si>
  <si>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</si>
  <si>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</si>
  <si>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</si>
  <si>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</si>
  <si>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</si>
  <si>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</si>
  <si>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</si>
  <si>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</si>
  <si>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</si>
  <si>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</si>
  <si>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</si>
  <si>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</si>
  <si>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</si>
  <si>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</si>
  <si>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</si>
  <si>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</si>
  <si>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</si>
  <si>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</si>
  <si>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</si>
  <si>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</si>
  <si>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</si>
  <si>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</si>
  <si>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</si>
  <si>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</si>
  <si>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</si>
  <si>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</si>
  <si>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</si>
  <si>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</si>
  <si>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</si>
  <si>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</si>
  <si>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</si>
  <si>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</si>
  <si>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</si>
  <si>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</si>
  <si>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</si>
  <si>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</si>
  <si>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</si>
  <si>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</si>
  <si>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</si>
  <si>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</si>
  <si>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</si>
  <si>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</si>
  <si>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</si>
  <si>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</si>
  <si>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</si>
  <si>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</si>
  <si>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</si>
  <si>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</si>
  <si>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</si>
  <si>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</si>
  <si>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</si>
  <si>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</si>
  <si>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</si>
  <si>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</si>
  <si>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</si>
  <si>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</si>
  <si>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</si>
  <si>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</si>
  <si>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</si>
  <si>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</si>
  <si>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</si>
  <si>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</si>
  <si>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</si>
  <si>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</si>
  <si>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</si>
  <si>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</si>
  <si>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</si>
  <si>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</si>
  <si>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</si>
  <si>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</si>
  <si>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</si>
  <si>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</si>
  <si>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</si>
  <si>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</si>
  <si>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</si>
  <si>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</si>
  <si>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</si>
  <si>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</si>
  <si>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</si>
  <si>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</si>
  <si>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</si>
  <si>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</si>
  <si>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</si>
  <si>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</si>
  <si>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</si>
  <si>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</si>
  <si>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</si>
  <si>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</si>
  <si>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</si>
  <si>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</si>
  <si>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</si>
  <si>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</si>
  <si>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</si>
  <si>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</si>
  <si>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</si>
  <si>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</si>
  <si>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</si>
  <si>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</si>
  <si>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</si>
  <si>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</si>
  <si>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</si>
  <si>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</si>
  <si>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</si>
  <si>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</si>
  <si>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</si>
  <si>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</si>
  <si>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</si>
  <si>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</si>
  <si>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</si>
  <si>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</si>
  <si>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</si>
  <si>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</si>
  <si>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</si>
  <si>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</si>
  <si>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</si>
  <si>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</si>
  <si>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</si>
  <si>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</si>
  <si>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</si>
  <si>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</si>
  <si>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</si>
  <si>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</si>
  <si>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</si>
  <si>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</si>
  <si>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</si>
  <si>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</si>
  <si>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</si>
  <si>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</si>
  <si>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</si>
  <si>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</si>
  <si>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</si>
  <si>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</si>
  <si>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</si>
  <si>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</si>
  <si>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</si>
  <si>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</si>
  <si>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</si>
  <si>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</si>
  <si>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</si>
  <si>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</si>
  <si>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</si>
  <si>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</si>
  <si>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</si>
  <si>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</si>
  <si>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</si>
  <si>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</si>
  <si>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</si>
  <si>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</si>
  <si>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</si>
  <si>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</si>
  <si>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</si>
  <si>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</si>
  <si>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</si>
  <si>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</si>
  <si>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</si>
  <si>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</si>
  <si>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</si>
  <si>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</si>
  <si>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</si>
  <si>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</si>
  <si>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</si>
  <si>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</si>
  <si>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</si>
  <si>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</si>
  <si>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</si>
  <si>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</si>
  <si>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</si>
  <si>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</si>
  <si>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</si>
  <si>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</si>
  <si>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</si>
  <si>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</si>
  <si>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</si>
  <si>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</si>
  <si>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</si>
  <si>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</si>
  <si>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</si>
  <si>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</si>
  <si>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</si>
  <si>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</si>
  <si>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</si>
  <si>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</si>
  <si>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</si>
  <si>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</si>
  <si>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</si>
  <si>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</si>
  <si>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</si>
  <si>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</si>
  <si>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</si>
  <si>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</si>
  <si>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</si>
  <si>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</si>
  <si>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</si>
  <si>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</si>
  <si>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</si>
  <si>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</si>
  <si>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</si>
  <si>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</si>
  <si>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</si>
  <si>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</si>
  <si>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</si>
  <si>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</si>
  <si>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</si>
  <si>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</si>
  <si>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</si>
  <si>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</si>
  <si>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</si>
  <si>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</si>
  <si>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</si>
  <si>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</si>
  <si>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</si>
  <si>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</si>
  <si>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</si>
  <si>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</si>
  <si>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</si>
  <si>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</si>
  <si>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</si>
  <si>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</si>
  <si>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</si>
  <si>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</si>
  <si>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</si>
  <si>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</si>
  <si>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</si>
  <si>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</si>
  <si>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</si>
  <si>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</si>
  <si>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</si>
  <si>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</si>
  <si>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</si>
  <si>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</si>
  <si>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</si>
  <si>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</si>
  <si>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</si>
  <si>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</si>
  <si>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</si>
  <si>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</si>
  <si>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</si>
  <si>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</si>
  <si>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</si>
  <si>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</si>
  <si>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</si>
  <si>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</si>
  <si>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</si>
  <si>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</si>
  <si>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</si>
  <si>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</si>
  <si>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</si>
  <si>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</si>
  <si>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</si>
  <si>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</si>
  <si>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</si>
  <si>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</si>
  <si>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</si>
  <si>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</si>
  <si>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</si>
  <si>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</si>
  <si>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</si>
  <si>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</si>
  <si>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</si>
  <si>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</si>
  <si>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</si>
  <si>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</si>
  <si>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</si>
  <si>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</si>
  <si>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</si>
  <si>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</si>
  <si>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</si>
  <si>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</si>
  <si>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</si>
  <si>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</si>
  <si>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</si>
  <si>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</si>
  <si>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</si>
  <si>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</si>
  <si>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</si>
  <si>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</si>
  <si>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</si>
  <si>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</si>
  <si>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</si>
  <si>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</si>
  <si>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</si>
  <si>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</si>
  <si>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</si>
  <si>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</si>
  <si>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</si>
  <si>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</si>
  <si>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</si>
  <si>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</si>
  <si>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</si>
  <si>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</si>
  <si>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</si>
  <si>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</si>
  <si>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</si>
  <si>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</si>
  <si>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</si>
  <si>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</si>
  <si>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</si>
  <si>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</si>
  <si>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</si>
  <si>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</si>
  <si>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</si>
  <si>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</si>
  <si>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</si>
  <si>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</si>
  <si>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</si>
  <si>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</si>
  <si>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</si>
  <si>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</si>
  <si>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</si>
  <si>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</si>
  <si>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</si>
  <si>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</si>
  <si>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</si>
  <si>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</si>
  <si>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</si>
  <si>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</si>
  <si>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</si>
  <si>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</si>
  <si>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</si>
  <si>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</si>
  <si>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</si>
  <si>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</si>
  <si>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</si>
  <si>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</si>
  <si>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</si>
  <si>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</si>
  <si>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</si>
  <si>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</si>
  <si>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</si>
  <si>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</si>
  <si>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</si>
  <si>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</si>
  <si>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</si>
  <si>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</si>
  <si>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</si>
  <si>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</si>
  <si>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</si>
  <si>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</si>
  <si>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</si>
  <si>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</si>
  <si>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</si>
  <si>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</si>
  <si>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</si>
  <si>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</si>
  <si>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</si>
  <si>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</si>
  <si>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</si>
  <si>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</si>
  <si>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</si>
  <si>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</si>
  <si>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</si>
  <si>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</si>
  <si>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</si>
  <si>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</si>
  <si>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</si>
  <si>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</si>
  <si>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</si>
  <si>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</si>
  <si>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</si>
  <si>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</si>
  <si>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</si>
  <si>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</si>
  <si>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</si>
  <si>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</si>
  <si>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</si>
  <si>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</si>
  <si>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</si>
  <si>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</si>
  <si>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</si>
  <si>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</si>
  <si>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</si>
  <si>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</si>
  <si>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</si>
  <si>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</si>
  <si>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</si>
  <si>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</si>
  <si>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</si>
  <si>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</si>
  <si>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</si>
  <si>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</si>
  <si>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</si>
  <si>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</si>
  <si>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</si>
  <si>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</si>
  <si>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</si>
  <si>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</si>
  <si>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</si>
  <si>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</si>
  <si>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</si>
  <si>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</si>
  <si>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</si>
  <si>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</si>
  <si>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</si>
  <si>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</si>
  <si>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</si>
  <si>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</si>
  <si>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</si>
  <si>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</si>
  <si>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</si>
  <si>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</si>
  <si>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</si>
  <si>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</si>
  <si>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</si>
  <si>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</si>
  <si>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</si>
  <si>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</si>
  <si>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</si>
  <si>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</si>
  <si>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</si>
  <si>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</si>
  <si>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</si>
  <si>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</si>
  <si>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</si>
  <si>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</si>
  <si>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</si>
  <si>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</si>
  <si>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</si>
  <si>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</si>
  <si>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</si>
  <si>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</si>
  <si>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</si>
  <si>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</si>
  <si>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</si>
  <si>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</si>
  <si>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</si>
  <si>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</si>
  <si>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</si>
  <si>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</si>
  <si>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</si>
  <si>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</si>
  <si>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</si>
  <si>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</si>
  <si>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</si>
  <si>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</si>
  <si>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</si>
  <si>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</si>
  <si>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</si>
  <si>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</si>
  <si>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</si>
  <si>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</si>
  <si>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</si>
  <si>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</si>
  <si>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</si>
  <si>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</si>
  <si>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</si>
  <si>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</si>
  <si>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</si>
  <si>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</si>
  <si>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</si>
  <si>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</si>
  <si>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</si>
  <si>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</si>
  <si>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</si>
  <si>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</si>
  <si>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</si>
  <si>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</si>
  <si>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</si>
  <si>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</si>
  <si>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</si>
  <si>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</si>
  <si>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</si>
  <si>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</si>
  <si>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</si>
  <si>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</si>
  <si>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</si>
  <si>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</si>
  <si>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</si>
  <si>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</si>
  <si>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</si>
  <si>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</si>
  <si>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</si>
  <si>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</si>
  <si>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</si>
  <si>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</si>
  <si>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</si>
  <si>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</si>
  <si>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</si>
  <si>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</si>
  <si>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</si>
  <si>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</si>
  <si>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</si>
  <si>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</si>
  <si>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</si>
  <si>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</si>
  <si>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</si>
  <si>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</si>
  <si>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</si>
  <si>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</si>
  <si>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</si>
  <si>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</si>
  <si>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</si>
  <si>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</si>
  <si>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</si>
  <si>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</si>
  <si>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</si>
  <si>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</si>
  <si>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</si>
  <si>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</si>
  <si>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</si>
  <si>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</si>
  <si>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</si>
  <si>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</si>
  <si>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</si>
  <si>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</si>
  <si>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</si>
  <si>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</si>
  <si>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</si>
  <si>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</si>
  <si>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</si>
  <si>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</si>
  <si>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</si>
  <si>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</si>
  <si>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</si>
  <si>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</si>
  <si>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</si>
  <si>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</si>
  <si>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</si>
  <si>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</si>
  <si>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</si>
  <si>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</si>
  <si>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</si>
  <si>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</si>
  <si>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</si>
  <si>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</si>
  <si>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</si>
  <si>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</si>
  <si>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</si>
  <si>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</si>
  <si>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</si>
  <si>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</si>
  <si>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</si>
  <si>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</si>
  <si>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</si>
  <si>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</si>
  <si>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</si>
  <si>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</si>
  <si>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</si>
  <si>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</si>
  <si>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</si>
  <si>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</si>
  <si>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</si>
  <si>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</si>
  <si>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</si>
  <si>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</si>
  <si>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</si>
  <si>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</si>
  <si>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</si>
  <si>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</si>
  <si>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</si>
  <si>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</si>
  <si>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</si>
  <si>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</si>
  <si>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</si>
  <si>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</si>
  <si>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</si>
  <si>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</si>
  <si>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</si>
  <si>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</si>
  <si>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</si>
  <si>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</si>
  <si>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</si>
  <si>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</si>
  <si>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</si>
  <si>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</si>
  <si>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</si>
  <si>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</si>
  <si>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</si>
  <si>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</si>
  <si>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</si>
  <si>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</si>
  <si>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</si>
  <si>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</si>
  <si>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</si>
  <si>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</si>
  <si>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</si>
  <si>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</si>
  <si>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</si>
  <si>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</si>
  <si>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</si>
  <si>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</si>
  <si>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</si>
  <si>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</si>
  <si>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</si>
  <si>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</si>
  <si>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</si>
  <si>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</si>
  <si>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</si>
  <si>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</si>
  <si>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</si>
  <si>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</si>
  <si>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</si>
  <si>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</si>
  <si>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</si>
  <si>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</si>
  <si>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</si>
  <si>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</si>
  <si>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</si>
  <si>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</si>
  <si>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</si>
  <si>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</si>
  <si>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</si>
  <si>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</si>
  <si>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</si>
  <si>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</si>
  <si>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</si>
  <si>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</si>
  <si>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</si>
  <si>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</si>
  <si>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</si>
  <si>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</si>
  <si>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</si>
  <si>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</si>
  <si>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</si>
  <si>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</si>
  <si>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</si>
  <si>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</si>
  <si>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</si>
  <si>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</si>
  <si>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</si>
  <si>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</si>
  <si>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</si>
  <si>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</si>
  <si>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</si>
  <si>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</si>
  <si>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</si>
  <si>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</si>
  <si>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</si>
  <si>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</si>
  <si>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</si>
  <si>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</si>
  <si>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</si>
  <si>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</si>
  <si>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</si>
  <si>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</si>
  <si>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</si>
  <si>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</si>
  <si>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</si>
  <si>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</si>
  <si>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</si>
  <si>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</si>
  <si>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</si>
  <si>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</si>
  <si>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</si>
  <si>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</si>
  <si>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</si>
  <si>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</si>
  <si>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</si>
  <si>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</si>
  <si>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</si>
  <si>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</si>
  <si>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</si>
  <si>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</si>
  <si>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</si>
  <si>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</si>
  <si>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</si>
  <si>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</si>
  <si>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</si>
  <si>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</si>
  <si>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</si>
  <si>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</si>
  <si>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</si>
  <si>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</si>
  <si>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</si>
  <si>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</si>
  <si>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</si>
  <si>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</si>
  <si>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</si>
  <si>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</si>
  <si>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</si>
  <si>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</si>
  <si>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</si>
  <si>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</si>
  <si>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</si>
  <si>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</si>
  <si>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</si>
  <si>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</si>
  <si>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</si>
  <si>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</si>
  <si>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</si>
  <si>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</si>
  <si>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</si>
  <si>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</si>
  <si>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</si>
  <si>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</si>
  <si>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</si>
  <si>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</si>
  <si>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</si>
  <si>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</si>
  <si>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</si>
  <si>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</si>
  <si>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</si>
  <si>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</si>
  <si>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</si>
  <si>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</si>
  <si>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</si>
  <si>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</si>
  <si>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</si>
  <si>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</si>
  <si>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</si>
  <si>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</si>
  <si>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</si>
  <si>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</si>
  <si>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</si>
  <si>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</si>
  <si>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</si>
  <si>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</si>
  <si>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</si>
  <si>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</si>
  <si>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</si>
  <si>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</si>
  <si>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</si>
  <si>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</si>
  <si>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</si>
  <si>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</si>
  <si>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</si>
  <si>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</si>
  <si>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</si>
  <si>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</si>
  <si>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</si>
  <si>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</si>
  <si>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</si>
  <si>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</si>
  <si>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</si>
  <si>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</si>
  <si>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</si>
  <si>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</si>
  <si>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</si>
  <si>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</si>
  <si>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</si>
  <si>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</si>
  <si>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</si>
  <si>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</si>
  <si>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</si>
  <si>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</si>
  <si>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</si>
  <si>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</si>
  <si>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</si>
  <si>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</si>
  <si>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</si>
  <si>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</si>
  <si>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</si>
  <si>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</si>
  <si>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</si>
  <si>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</si>
  <si>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</si>
  <si>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</si>
  <si>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</si>
  <si>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</si>
  <si>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</si>
  <si>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</si>
  <si>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</si>
  <si>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</si>
  <si>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</si>
  <si>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</si>
  <si>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</si>
  <si>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</si>
  <si>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</si>
  <si>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</si>
  <si>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</si>
  <si>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</si>
  <si>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</si>
  <si>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</si>
  <si>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</si>
  <si>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</si>
  <si>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</si>
  <si>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</si>
  <si>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</si>
  <si>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</si>
  <si>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</si>
  <si>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</si>
  <si>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</si>
  <si>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</si>
  <si>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</si>
  <si>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</si>
  <si>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</si>
  <si>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</si>
  <si>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</si>
  <si>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</si>
  <si>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</si>
  <si>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</si>
  <si>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</si>
  <si>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</si>
  <si>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</si>
  <si>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</si>
  <si>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</si>
  <si>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</si>
  <si>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</si>
  <si>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</si>
  <si>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</si>
  <si>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</si>
  <si>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</si>
  <si>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</si>
  <si>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</si>
  <si>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</si>
  <si>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</si>
  <si>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</si>
  <si>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</si>
  <si>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</si>
  <si>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</si>
  <si>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</si>
  <si>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</si>
  <si>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</si>
  <si>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</si>
  <si>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</si>
  <si>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</si>
  <si>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</si>
  <si>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</si>
  <si>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</si>
  <si>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</si>
  <si>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</si>
  <si>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</si>
  <si>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</si>
  <si>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</si>
  <si>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</si>
  <si>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</si>
  <si>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</si>
  <si>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</si>
  <si>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</si>
  <si>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</si>
  <si>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</si>
  <si>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</si>
  <si>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</si>
  <si>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</si>
  <si>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</si>
  <si>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</si>
  <si>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</si>
  <si>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</si>
  <si>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</si>
  <si>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</si>
  <si>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</si>
  <si>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</si>
  <si>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</si>
  <si>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</si>
  <si>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</si>
  <si>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</si>
  <si>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</si>
  <si>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</si>
  <si>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</si>
  <si>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</si>
  <si>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</si>
  <si>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</si>
  <si>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</si>
  <si>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</si>
  <si>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</si>
  <si>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</si>
  <si>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</si>
  <si>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</si>
  <si>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</si>
  <si>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</si>
  <si>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</si>
  <si>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</si>
  <si>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</si>
  <si>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</si>
  <si>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</si>
  <si>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</si>
  <si>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</si>
  <si>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</si>
  <si>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</si>
  <si>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</si>
  <si>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</si>
  <si>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</si>
  <si>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</si>
  <si>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</si>
  <si>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</si>
  <si>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</si>
  <si>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</si>
  <si>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</si>
  <si>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</si>
  <si>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</si>
  <si>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</si>
  <si>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</si>
  <si>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</si>
  <si>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</si>
  <si>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</si>
  <si>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</si>
  <si>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</si>
  <si>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</si>
  <si>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</si>
  <si>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</si>
  <si>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</si>
  <si>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</si>
  <si>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</si>
  <si>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</si>
  <si>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</si>
  <si>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</si>
  <si>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</si>
  <si>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</si>
  <si>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</si>
  <si>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</si>
  <si>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</si>
  <si>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</si>
  <si>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</si>
  <si>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</si>
  <si>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</si>
  <si>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</si>
  <si>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</si>
  <si>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</si>
  <si>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</si>
  <si>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</si>
  <si>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</si>
  <si>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</si>
  <si>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</si>
  <si>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</si>
  <si>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</si>
  <si>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</si>
  <si>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</si>
  <si>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</si>
  <si>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</si>
  <si>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</si>
  <si>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</si>
  <si>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</si>
  <si>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</si>
  <si>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</si>
  <si>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</si>
  <si>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</si>
  <si>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</si>
  <si>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</si>
  <si>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</si>
  <si>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</si>
  <si>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</si>
  <si>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</si>
  <si>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</si>
  <si>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</si>
  <si>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</si>
  <si>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</si>
  <si>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</si>
  <si>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</si>
  <si>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</si>
  <si>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</si>
  <si>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</si>
  <si>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</si>
  <si>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</si>
  <si>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</si>
  <si>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</si>
  <si>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</si>
  <si>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</si>
  <si>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</si>
  <si>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</si>
  <si>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</si>
  <si>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</si>
  <si>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</si>
  <si>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</si>
  <si>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</si>
  <si>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</si>
  <si>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</si>
  <si>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</si>
  <si>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</si>
  <si>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</si>
  <si>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</si>
  <si>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</si>
  <si>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</si>
  <si>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</si>
  <si>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</si>
  <si>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</si>
  <si>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</si>
  <si>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</si>
  <si>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</si>
  <si>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</si>
  <si>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</si>
  <si>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</si>
  <si>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</si>
  <si>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</si>
  <si>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</si>
  <si>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</si>
  <si>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</si>
  <si>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</si>
  <si>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</si>
  <si>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</si>
  <si>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</si>
  <si>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</si>
  <si>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</si>
  <si>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</si>
  <si>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</si>
  <si>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</si>
  <si>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</si>
  <si>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</si>
  <si>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</si>
  <si>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</si>
  <si>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</si>
  <si>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</si>
  <si>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</si>
  <si>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</si>
  <si>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</si>
  <si>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</si>
  <si>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</si>
  <si>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</si>
  <si>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</si>
  <si>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</si>
  <si>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</si>
  <si>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</si>
  <si>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</si>
  <si>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</si>
  <si>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</si>
  <si>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</si>
  <si>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</si>
  <si>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</si>
  <si>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</si>
  <si>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</si>
  <si>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</si>
  <si>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</si>
  <si>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</si>
  <si>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</si>
  <si>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</si>
  <si>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</si>
  <si>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</si>
  <si>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</si>
  <si>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</si>
  <si>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</si>
  <si>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</si>
  <si>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</si>
  <si>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</si>
  <si>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</si>
  <si>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</si>
  <si>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</si>
  <si>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</si>
  <si>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</si>
  <si>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</si>
  <si>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</si>
  <si>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</si>
  <si>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</si>
  <si>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</si>
  <si>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</si>
  <si>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</si>
  <si>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</si>
  <si>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</si>
  <si>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</si>
  <si>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</si>
  <si>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</si>
  <si>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</si>
  <si>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</si>
  <si>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</si>
  <si>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</si>
  <si>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</si>
  <si>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</si>
  <si>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</si>
  <si>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</si>
  <si>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</si>
  <si>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</si>
  <si>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</si>
  <si>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</si>
  <si>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</si>
  <si>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</si>
  <si>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</si>
  <si>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</si>
  <si>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</si>
  <si>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</si>
  <si>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</si>
  <si>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</si>
  <si>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</si>
  <si>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</si>
  <si>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</si>
  <si>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</si>
  <si>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</si>
  <si>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</si>
  <si>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</si>
  <si>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</si>
  <si>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</si>
  <si>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</si>
  <si>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</si>
  <si>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</si>
  <si>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</si>
  <si>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</si>
  <si>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</si>
  <si>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</si>
  <si>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</si>
  <si>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</si>
  <si>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</si>
  <si>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</si>
  <si>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</si>
  <si>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</si>
  <si>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</si>
  <si>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</si>
  <si>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</si>
  <si>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</si>
  <si>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</si>
  <si>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</si>
  <si>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</si>
  <si>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</si>
  <si>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</si>
  <si>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</si>
  <si>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</si>
  <si>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</si>
  <si>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</si>
  <si>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</si>
  <si>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</si>
  <si>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</si>
  <si>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</si>
  <si>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</si>
  <si>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</si>
  <si>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</si>
  <si>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</si>
  <si>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</si>
  <si>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</si>
  <si>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</si>
  <si>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</si>
  <si>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</si>
  <si>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</si>
  <si>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</si>
  <si>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</si>
  <si>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</si>
  <si>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</si>
  <si>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</si>
  <si>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</si>
  <si>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</si>
  <si>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</si>
  <si>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</si>
  <si>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</si>
  <si>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</si>
  <si>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</si>
  <si>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</si>
  <si>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</si>
  <si>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</si>
  <si>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</si>
  <si>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</si>
  <si>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</si>
  <si>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</si>
  <si>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</si>
  <si>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</si>
  <si>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</si>
  <si>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</si>
  <si>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</si>
  <si>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</si>
  <si>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</si>
  <si>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</si>
  <si>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</si>
  <si>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</si>
  <si>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</si>
  <si>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</si>
  <si>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</si>
  <si>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</si>
  <si>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</si>
  <si>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</si>
  <si>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</si>
  <si>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</si>
  <si>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</si>
  <si>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</si>
  <si>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</si>
  <si>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</si>
  <si>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</si>
  <si>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</si>
  <si>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</si>
  <si>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</si>
  <si>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</si>
  <si>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</si>
  <si>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</si>
  <si>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</si>
  <si>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</si>
  <si>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</si>
  <si>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</si>
  <si>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</si>
  <si>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</si>
  <si>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</si>
  <si>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</si>
  <si>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</si>
  <si>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</si>
  <si>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</si>
  <si>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</si>
  <si>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</si>
  <si>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</si>
  <si>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</si>
  <si>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</si>
  <si>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</si>
  <si>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</si>
  <si>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</si>
  <si>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</si>
  <si>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</si>
  <si>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</si>
  <si>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</si>
  <si>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</si>
  <si>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</si>
  <si>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</si>
  <si>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</si>
  <si>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</si>
  <si>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</si>
  <si>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</si>
  <si>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</si>
  <si>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</si>
  <si>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</si>
  <si>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</si>
  <si>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</si>
  <si>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</si>
  <si>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</si>
  <si>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</si>
  <si>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</si>
  <si>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</si>
  <si>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</si>
  <si>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</si>
  <si>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</si>
  <si>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</si>
  <si>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</si>
  <si>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</si>
  <si>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</si>
  <si>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</si>
  <si>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</si>
  <si>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</si>
  <si>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</si>
  <si>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</si>
  <si>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</si>
  <si>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</si>
  <si>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</si>
  <si>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</si>
  <si>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</si>
  <si>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</si>
  <si>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</si>
  <si>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</si>
  <si>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</si>
  <si>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</si>
  <si>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</si>
  <si>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</si>
  <si>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</si>
  <si>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</si>
  <si>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</si>
  <si>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</si>
  <si>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</si>
  <si>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</si>
  <si>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</si>
  <si>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</si>
  <si>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</si>
  <si>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</si>
  <si>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</si>
  <si>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</si>
  <si>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</si>
  <si>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</si>
  <si>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</si>
  <si>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</si>
  <si>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</si>
  <si>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</si>
  <si>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</si>
  <si>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</si>
  <si>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</si>
  <si>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</si>
  <si>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</si>
  <si>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</si>
  <si>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</si>
  <si>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</si>
  <si>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</si>
  <si>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</si>
  <si>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</si>
  <si>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</si>
  <si>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</si>
  <si>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</si>
  <si>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</si>
  <si>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</si>
  <si>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</si>
  <si>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</si>
  <si>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</si>
  <si>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</si>
  <si>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</si>
  <si>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</si>
  <si>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</si>
  <si>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</si>
  <si>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</si>
  <si>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</si>
  <si>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</si>
  <si>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</si>
  <si>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</si>
  <si>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</si>
  <si>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</si>
  <si>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</si>
  <si>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</si>
  <si>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</si>
  <si>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</si>
  <si>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</si>
  <si>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</si>
  <si>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</si>
  <si>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</si>
  <si>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</si>
  <si>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</si>
  <si>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</si>
  <si>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</si>
  <si>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</si>
  <si>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</si>
  <si>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</si>
  <si>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</si>
  <si>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</si>
  <si>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</si>
  <si>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</si>
  <si>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</si>
  <si>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</si>
  <si>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</si>
  <si>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</si>
  <si>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</si>
  <si>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</si>
  <si>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</si>
  <si>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</si>
  <si>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</si>
  <si>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</si>
  <si>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</si>
  <si>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</si>
  <si>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</si>
  <si>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</si>
  <si>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</si>
  <si>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</si>
  <si>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</si>
  <si>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</si>
  <si>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</si>
  <si>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</si>
  <si>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</si>
  <si>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</si>
  <si>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</si>
  <si>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</si>
  <si>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</si>
  <si>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</si>
  <si>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</si>
  <si>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</si>
  <si>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</si>
  <si>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</si>
  <si>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</si>
  <si>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</si>
  <si>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</si>
  <si>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</si>
  <si>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</si>
  <si>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</si>
  <si>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</si>
  <si>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</si>
  <si>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</si>
  <si>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</si>
  <si>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</si>
  <si>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</si>
  <si>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</si>
  <si>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</si>
  <si>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</si>
  <si>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</si>
  <si>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</si>
  <si>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</si>
  <si>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</si>
  <si>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</si>
  <si>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</si>
  <si>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</si>
  <si>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</si>
  <si>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</si>
  <si>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</si>
  <si>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</si>
  <si>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</si>
  <si>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</si>
  <si>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</si>
  <si>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</si>
  <si>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</si>
  <si>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</si>
  <si>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</si>
  <si>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</si>
  <si>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</si>
  <si>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</si>
  <si>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</si>
  <si>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</si>
  <si>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</si>
  <si>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</si>
  <si>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</si>
  <si>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</si>
  <si>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</si>
  <si>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</si>
  <si>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</si>
  <si>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</si>
  <si>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</si>
  <si>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</si>
  <si>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</si>
  <si>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</si>
  <si>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</si>
  <si>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</si>
  <si>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</si>
  <si>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</si>
  <si>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</si>
  <si>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</si>
  <si>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</si>
  <si>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</si>
  <si>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</si>
  <si>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</si>
  <si>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</si>
  <si>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</si>
  <si>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</si>
  <si>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</si>
  <si>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</si>
  <si>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</si>
  <si>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</si>
  <si>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</si>
  <si>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</si>
  <si>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</si>
  <si>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</si>
  <si>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</si>
  <si>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</si>
  <si>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</si>
  <si>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</si>
  <si>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</si>
  <si>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</si>
  <si>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</si>
  <si>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</si>
  <si>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</si>
  <si>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</si>
  <si>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</si>
  <si>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</si>
  <si>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</si>
  <si>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</si>
  <si>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</si>
  <si>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</si>
  <si>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</si>
  <si>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</si>
  <si>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</si>
  <si>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</si>
  <si>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</si>
  <si>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</si>
  <si>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</si>
  <si>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</si>
  <si>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</si>
  <si>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</si>
  <si>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</si>
  <si>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</si>
  <si>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</si>
  <si>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</si>
  <si>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</si>
  <si>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</si>
  <si>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</si>
  <si>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</si>
  <si>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</si>
  <si>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</si>
  <si>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</si>
  <si>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</si>
  <si>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</si>
  <si>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</si>
  <si>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</si>
  <si>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</si>
  <si>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</si>
  <si>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</si>
  <si>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</si>
  <si>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</si>
  <si>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</si>
  <si>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</si>
  <si>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</si>
  <si>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</si>
  <si>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</si>
  <si>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</si>
  <si>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</si>
  <si>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</si>
  <si>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</si>
  <si>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</si>
  <si>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</si>
  <si>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</si>
  <si>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</si>
  <si>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</si>
  <si>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</si>
  <si>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</si>
  <si>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</si>
  <si>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</si>
  <si>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</si>
  <si>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</si>
  <si>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</si>
  <si>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</si>
  <si>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</si>
  <si>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</si>
  <si>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</si>
  <si>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</si>
  <si>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</si>
  <si>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</si>
  <si>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</si>
  <si>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</si>
  <si>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</si>
  <si>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</si>
  <si>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</si>
  <si>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</si>
  <si>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</si>
  <si>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</si>
  <si>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</si>
  <si>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</si>
  <si>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</si>
  <si>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</si>
  <si>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</si>
  <si>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</si>
  <si>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</si>
  <si>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</si>
  <si>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</si>
  <si>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</si>
  <si>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</si>
  <si>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</si>
  <si>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</si>
  <si>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</si>
  <si>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</si>
  <si>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</si>
  <si>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</si>
  <si>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</si>
  <si>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</si>
  <si>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</si>
  <si>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</si>
  <si>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</si>
  <si>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</si>
  <si>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</si>
  <si>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</si>
  <si>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</si>
  <si>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</si>
  <si>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</si>
  <si>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</si>
  <si>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</si>
  <si>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</si>
  <si>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</si>
  <si>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</si>
  <si>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</si>
  <si>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</si>
  <si>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</si>
  <si>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</si>
  <si>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</si>
  <si>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</si>
  <si>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</si>
  <si>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</si>
  <si>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</si>
  <si>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</si>
  <si>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</si>
  <si>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</si>
  <si>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</si>
  <si>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</si>
  <si>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</si>
  <si>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</si>
  <si>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</si>
  <si>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</si>
  <si>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</si>
  <si>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</si>
  <si>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</si>
  <si>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</si>
  <si>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</si>
  <si>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</si>
  <si>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</si>
  <si>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</si>
  <si>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</si>
  <si>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</si>
  <si>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</si>
  <si>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</si>
  <si>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</si>
  <si>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</si>
  <si>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</si>
  <si>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</si>
  <si>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</si>
  <si>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</si>
  <si>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</si>
  <si>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</si>
  <si>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</si>
  <si>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</si>
  <si>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</si>
  <si>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</si>
  <si>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</si>
  <si>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</si>
  <si>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</si>
  <si>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</si>
  <si>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</si>
  <si>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</si>
  <si>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</si>
  <si>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</si>
  <si>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</si>
  <si>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</si>
  <si>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</si>
  <si>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</si>
  <si>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</si>
  <si>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</si>
  <si>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</si>
  <si>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</si>
  <si>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</si>
  <si>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</si>
  <si>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</si>
  <si>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</si>
  <si>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</si>
  <si>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</si>
  <si>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</si>
  <si>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</si>
  <si>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</si>
  <si>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</si>
  <si>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</si>
  <si>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</si>
  <si>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</si>
  <si>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</si>
  <si>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</si>
  <si>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</si>
  <si>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</si>
  <si>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</si>
  <si>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</si>
  <si>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</si>
  <si>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</si>
  <si>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</si>
  <si>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</si>
  <si>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</si>
  <si>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</si>
  <si>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</si>
  <si>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</si>
  <si>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</si>
  <si>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</si>
  <si>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</si>
  <si>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</si>
  <si>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</si>
  <si>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</si>
  <si>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</si>
  <si>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</si>
  <si>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</si>
  <si>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</si>
  <si>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</si>
  <si>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</si>
  <si>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</si>
  <si>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</si>
  <si>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</si>
  <si>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</si>
  <si>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</si>
  <si>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</si>
  <si>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</si>
  <si>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</si>
  <si>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</si>
  <si>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</si>
  <si>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</si>
  <si>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</si>
  <si>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</si>
  <si>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</si>
  <si>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</si>
  <si>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</si>
  <si>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</si>
  <si>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</si>
  <si>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</si>
  <si>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</si>
  <si>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</si>
  <si>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</si>
  <si>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</si>
  <si>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</si>
  <si>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</si>
  <si>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</si>
  <si>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</si>
  <si>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</si>
  <si>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</si>
  <si>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</si>
  <si>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</si>
  <si>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</si>
  <si>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</si>
  <si>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</si>
  <si>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</si>
  <si>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</si>
  <si>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</si>
  <si>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</si>
  <si>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</si>
  <si>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</si>
  <si>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</si>
  <si>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</si>
  <si>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</si>
  <si>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</si>
  <si>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</si>
  <si>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</si>
  <si>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</si>
  <si>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</si>
  <si>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</si>
  <si>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</si>
  <si>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</si>
  <si>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</si>
  <si>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</si>
  <si>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</si>
  <si>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</si>
  <si>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</si>
  <si>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</si>
  <si>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</si>
  <si>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</si>
  <si>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</si>
  <si>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</si>
  <si>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</si>
  <si>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</si>
  <si>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</si>
  <si>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</si>
  <si>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</si>
  <si>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</si>
  <si>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</si>
  <si>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</si>
  <si>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</si>
  <si>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</si>
  <si>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</si>
  <si>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</si>
  <si>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</si>
  <si>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</si>
  <si>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</si>
  <si>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</si>
  <si>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</si>
  <si>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</si>
  <si>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</si>
  <si>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</si>
  <si>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</si>
  <si>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</si>
  <si>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</si>
  <si>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</si>
  <si>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</si>
  <si>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</si>
  <si>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</si>
  <si>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</si>
  <si>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</si>
  <si>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</si>
  <si>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</si>
  <si>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</si>
  <si>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</si>
  <si>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</si>
  <si>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</si>
  <si>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</si>
  <si>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</si>
  <si>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</si>
  <si>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</si>
  <si>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</si>
  <si>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</si>
  <si>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</si>
  <si>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</si>
  <si>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</si>
  <si>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</si>
  <si>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</si>
  <si>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</si>
  <si>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</si>
  <si>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</si>
  <si>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</si>
  <si>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</si>
  <si>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</si>
  <si>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</si>
  <si>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</si>
  <si>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</si>
  <si>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</si>
  <si>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</si>
  <si>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</si>
  <si>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</si>
  <si>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</si>
  <si>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</si>
  <si>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</si>
  <si>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</si>
  <si>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</si>
  <si>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</si>
  <si>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</si>
  <si>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</si>
  <si>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</si>
  <si>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</si>
  <si>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</si>
  <si>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</si>
  <si>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</si>
  <si>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</si>
  <si>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</si>
  <si>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</si>
  <si>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</si>
  <si>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</si>
  <si>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</si>
  <si>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</si>
  <si>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</si>
  <si>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</si>
  <si>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</si>
  <si>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</si>
  <si>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</si>
  <si>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</si>
  <si>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</si>
  <si>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</si>
  <si>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</si>
  <si>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</si>
  <si>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</si>
  <si>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</si>
  <si>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</si>
  <si>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</si>
  <si>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</si>
  <si>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</si>
  <si>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</si>
  <si>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</si>
  <si>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</si>
  <si>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</si>
  <si>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</si>
  <si>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</si>
  <si>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</si>
  <si>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</si>
  <si>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</si>
  <si>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</si>
  <si>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</si>
  <si>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</si>
  <si>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</si>
  <si>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</si>
  <si>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</si>
  <si>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</si>
  <si>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</si>
  <si>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</si>
  <si>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</si>
  <si>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</si>
  <si>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</si>
  <si>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</si>
  <si>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</si>
  <si>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</si>
  <si>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</si>
  <si>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</si>
  <si>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</si>
  <si>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</si>
  <si>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</si>
  <si>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</si>
  <si>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</si>
  <si>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</si>
  <si>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</si>
  <si>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</si>
  <si>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</si>
  <si>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</si>
  <si>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</si>
  <si>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</si>
  <si>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</si>
  <si>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</si>
  <si>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</si>
  <si>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</si>
  <si>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</si>
  <si>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</si>
  <si>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</si>
  <si>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</si>
  <si>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</si>
  <si>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</si>
  <si>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</si>
  <si>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</si>
  <si>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</si>
  <si>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</si>
  <si>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</si>
  <si>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</si>
  <si>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</si>
  <si>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</si>
  <si>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</si>
  <si>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</si>
  <si>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</si>
  <si>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</si>
  <si>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</si>
  <si>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</si>
  <si>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</si>
  <si>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</si>
  <si>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</si>
  <si>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</si>
  <si>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</si>
  <si>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</si>
  <si>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</si>
  <si>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</si>
  <si>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</si>
  <si>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</si>
  <si>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</si>
  <si>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</si>
  <si>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</si>
  <si>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</si>
  <si>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</si>
  <si>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</si>
  <si>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</si>
  <si>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</si>
  <si>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</si>
  <si>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</si>
  <si>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</si>
  <si>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</si>
  <si>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</si>
  <si>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</si>
  <si>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</si>
  <si>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</si>
  <si>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</si>
  <si>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</si>
  <si>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</si>
  <si>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</si>
  <si>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</si>
  <si>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</si>
  <si>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</si>
  <si>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</si>
  <si>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</si>
  <si>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</si>
  <si>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</si>
  <si>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</si>
  <si>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</si>
  <si>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</si>
  <si>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</si>
  <si>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</si>
  <si>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</si>
  <si>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</si>
  <si>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</si>
  <si>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</si>
  <si>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</si>
  <si>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</si>
  <si>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</si>
  <si>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</si>
  <si>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</si>
  <si>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</si>
  <si>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</si>
  <si>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</si>
  <si>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</si>
  <si>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</si>
  <si>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</si>
  <si>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</si>
  <si>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</si>
  <si>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</si>
  <si>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</si>
  <si>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</si>
  <si>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</si>
  <si>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</si>
  <si>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</si>
  <si>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</si>
  <si>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</si>
  <si>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</si>
  <si>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</si>
  <si>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</si>
  <si>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</si>
  <si>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</si>
  <si>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</si>
  <si>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</si>
  <si>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</si>
  <si>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</si>
  <si>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</si>
  <si>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</si>
  <si>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</si>
  <si>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</si>
  <si>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</si>
  <si>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</si>
  <si>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</si>
  <si>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</si>
  <si>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</si>
  <si>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</si>
  <si>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</si>
  <si>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</si>
  <si>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</si>
  <si>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</si>
  <si>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</si>
  <si>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</si>
  <si>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</si>
  <si>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</si>
  <si>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</si>
  <si>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</si>
  <si>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</si>
  <si>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</si>
  <si>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</si>
  <si>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</si>
  <si>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</si>
  <si>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</si>
  <si>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</si>
  <si>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</si>
  <si>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</si>
  <si>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</si>
  <si>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</si>
  <si>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</si>
  <si>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</si>
  <si>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</si>
  <si>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</si>
  <si>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</si>
  <si>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</si>
  <si>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</si>
  <si>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</si>
  <si>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</si>
  <si>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</si>
  <si>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</si>
  <si>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</si>
  <si>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</si>
  <si>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</si>
  <si>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</si>
  <si>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</si>
  <si>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</si>
  <si>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</si>
  <si>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</si>
  <si>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</si>
  <si>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</si>
  <si>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</si>
  <si>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</si>
  <si>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</si>
  <si>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</si>
  <si>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</si>
  <si>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</si>
  <si>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</si>
  <si>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</si>
  <si>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</si>
  <si>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</si>
  <si>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</si>
  <si>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</si>
  <si>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</si>
  <si>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</si>
  <si>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</si>
  <si>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</si>
  <si>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</si>
  <si>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</si>
  <si>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</si>
  <si>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</si>
  <si>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</si>
  <si>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</si>
  <si>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</si>
  <si>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</si>
  <si>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</si>
  <si>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</si>
  <si>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</si>
  <si>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</si>
  <si>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</si>
  <si>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</si>
  <si>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</si>
  <si>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</si>
  <si>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</si>
  <si>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</si>
  <si>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</si>
  <si>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</si>
  <si>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</si>
  <si>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</si>
  <si>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</si>
  <si>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</si>
  <si>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</si>
  <si>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</si>
  <si>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</si>
  <si>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</si>
  <si>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</si>
  <si>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</si>
  <si>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</si>
  <si>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</si>
  <si>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</si>
  <si>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</si>
  <si>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</si>
  <si>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</si>
  <si>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</si>
  <si>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</si>
  <si>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</si>
  <si>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</si>
  <si>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</si>
  <si>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</si>
  <si>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</si>
  <si>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</si>
  <si>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</si>
  <si>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</si>
  <si>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</si>
  <si>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</si>
  <si>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</si>
  <si>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</si>
  <si>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</si>
  <si>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</si>
  <si>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</si>
  <si>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</si>
  <si>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</si>
  <si>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</si>
  <si>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</si>
  <si>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</si>
  <si>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</si>
  <si>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</si>
  <si>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</si>
  <si>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</si>
  <si>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</si>
  <si>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</si>
  <si>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</si>
  <si>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</si>
  <si>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</si>
  <si>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</si>
  <si>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</si>
  <si>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</si>
  <si>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</si>
  <si>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</si>
  <si>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</si>
  <si>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</si>
  <si>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</si>
  <si>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</si>
  <si>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</si>
  <si>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</si>
  <si>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</si>
  <si>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</si>
  <si>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</si>
  <si>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</si>
  <si>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</si>
  <si>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</si>
  <si>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</si>
  <si>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</si>
  <si>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</si>
  <si>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</si>
  <si>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</si>
  <si>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</si>
  <si>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</si>
  <si>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</si>
  <si>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</si>
  <si>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</si>
  <si>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</si>
  <si>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</si>
  <si>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</si>
  <si>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</si>
  <si>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</si>
  <si>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</si>
  <si>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</si>
  <si>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</si>
  <si>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</si>
  <si>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</si>
  <si>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</si>
  <si>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</si>
  <si>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</si>
  <si>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</si>
  <si>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</si>
  <si>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</si>
  <si>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</si>
  <si>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</si>
  <si>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</si>
  <si>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</si>
  <si>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</si>
  <si>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</si>
  <si>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</si>
  <si>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</si>
  <si>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</si>
  <si>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</si>
  <si>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</si>
  <si>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</si>
  <si>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</si>
  <si>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</si>
  <si>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</si>
  <si>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</si>
  <si>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</si>
  <si>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</si>
  <si>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</si>
  <si>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</si>
  <si>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</si>
  <si>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</si>
  <si>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</si>
  <si>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</si>
  <si>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</si>
  <si>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</si>
  <si>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</si>
  <si>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</si>
  <si>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</si>
  <si>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</si>
  <si>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</si>
  <si>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</si>
  <si>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</si>
  <si>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</si>
  <si>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</si>
  <si>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</si>
  <si>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</si>
  <si>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</si>
  <si>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</si>
  <si>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</si>
  <si>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</si>
  <si>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</si>
  <si>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</si>
  <si>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</si>
  <si>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</si>
  <si>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</si>
  <si>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</si>
  <si>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</si>
  <si>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</si>
  <si>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</si>
  <si>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</si>
  <si>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</si>
  <si>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</si>
  <si>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</si>
  <si>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</si>
  <si>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</si>
  <si>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</si>
  <si>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</si>
  <si>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</si>
  <si>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</si>
  <si>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</si>
  <si>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</si>
  <si>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</si>
  <si>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</si>
  <si>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</si>
  <si>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</si>
  <si>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</si>
  <si>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</si>
  <si>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</si>
  <si>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</si>
  <si>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</si>
  <si>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</si>
  <si>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</si>
  <si>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</si>
  <si>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</si>
  <si>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</si>
  <si>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</si>
  <si>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</si>
  <si>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</si>
  <si>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</si>
  <si>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</si>
  <si>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</si>
  <si>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</si>
  <si>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</si>
  <si>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</si>
  <si>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</si>
  <si>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</si>
  <si>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</si>
  <si>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</si>
  <si>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</si>
  <si>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</si>
  <si>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</si>
  <si>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</si>
  <si>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</si>
  <si>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</si>
  <si>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</si>
  <si>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</si>
  <si>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</si>
  <si>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</si>
  <si>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</si>
  <si>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</si>
  <si>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</si>
  <si>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</si>
  <si>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</si>
  <si>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</si>
  <si>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</si>
  <si>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</si>
  <si>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</si>
  <si>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</si>
  <si>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</si>
  <si>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</si>
  <si>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</si>
  <si>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</si>
  <si>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</si>
  <si>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</si>
  <si>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</si>
  <si>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</si>
  <si>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</si>
  <si>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</si>
  <si>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</si>
  <si>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</si>
  <si>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</si>
  <si>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</si>
  <si>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</si>
  <si>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</si>
  <si>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</si>
  <si>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</si>
  <si>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</si>
  <si>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</si>
  <si>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</si>
  <si>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</si>
  <si>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</si>
  <si>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</si>
  <si>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</si>
  <si>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</si>
  <si>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</si>
  <si>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</si>
  <si>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</si>
  <si>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</si>
  <si>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</si>
  <si>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</si>
  <si>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</si>
  <si>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</si>
  <si>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</si>
  <si>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</si>
  <si>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</si>
  <si>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</si>
  <si>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</si>
  <si>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</si>
  <si>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</si>
  <si>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</si>
  <si>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</si>
  <si>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</si>
  <si>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</si>
  <si>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</si>
  <si>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</si>
  <si>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</si>
  <si>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</si>
  <si>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</si>
  <si>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</si>
  <si>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</si>
  <si>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</si>
  <si>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</si>
  <si>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</si>
  <si>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</si>
  <si>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</si>
  <si>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</si>
  <si>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</si>
  <si>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</si>
  <si>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</si>
  <si>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</si>
  <si>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</si>
  <si>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</si>
  <si>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</si>
  <si>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</si>
  <si>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</si>
  <si>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</si>
  <si>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</si>
  <si>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</si>
  <si>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</si>
  <si>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</si>
  <si>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</si>
  <si>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</si>
  <si>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</si>
  <si>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</si>
  <si>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</si>
  <si>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</si>
  <si>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</si>
  <si>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</si>
  <si>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</si>
  <si>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</si>
  <si>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</si>
  <si>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</si>
  <si>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</si>
  <si>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</si>
  <si>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</si>
  <si>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</si>
  <si>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</si>
  <si>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</si>
  <si>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</si>
  <si>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</si>
  <si>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</si>
  <si>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</si>
  <si>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</si>
  <si>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</si>
  <si>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</si>
  <si>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</si>
  <si>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</si>
  <si>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</si>
  <si>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</si>
  <si>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</si>
  <si>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</si>
  <si>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</si>
  <si>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</si>
  <si>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</si>
  <si>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</si>
  <si>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</si>
  <si>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</si>
  <si>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</si>
  <si>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</si>
  <si>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</si>
  <si>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</si>
  <si>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</si>
  <si>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</si>
  <si>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</si>
  <si>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</si>
  <si>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</si>
  <si>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</si>
  <si>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</si>
  <si>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</si>
  <si>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</si>
  <si>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</si>
  <si>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</si>
  <si>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</si>
  <si>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</si>
  <si>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</si>
  <si>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</si>
  <si>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</si>
  <si>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</si>
  <si>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</si>
  <si>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</si>
  <si>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</si>
  <si>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</si>
  <si>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</si>
  <si>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</si>
  <si>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</si>
  <si>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</si>
  <si>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</si>
  <si>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</si>
  <si>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</si>
  <si>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</si>
  <si>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</si>
  <si>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</si>
  <si>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</si>
  <si>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</si>
  <si>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</si>
  <si>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</si>
  <si>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</si>
  <si>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</si>
  <si>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</si>
  <si>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</si>
  <si>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</si>
  <si>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</si>
  <si>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</si>
  <si>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</si>
  <si>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</si>
  <si>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</si>
  <si>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</si>
  <si>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</si>
  <si>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</si>
  <si>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</si>
  <si>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</si>
  <si>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</si>
  <si>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</si>
  <si>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</si>
  <si>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</si>
  <si>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</si>
  <si>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</si>
  <si>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</si>
  <si>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</si>
  <si>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</si>
  <si>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</si>
  <si>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</si>
  <si>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</si>
  <si>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</si>
  <si>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</si>
  <si>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</si>
  <si>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</si>
  <si>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</si>
  <si>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</si>
  <si>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</si>
  <si>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</si>
  <si>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</si>
  <si>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</si>
  <si>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</si>
  <si>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</si>
  <si>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</si>
  <si>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</si>
  <si>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</si>
  <si>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</si>
  <si>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</si>
  <si>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</si>
  <si>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</si>
  <si>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</si>
  <si>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</si>
  <si>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</si>
  <si>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</si>
  <si>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</si>
  <si>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</si>
  <si>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</si>
  <si>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</si>
  <si>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</si>
  <si>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</si>
  <si>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</si>
  <si>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</si>
  <si>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</si>
  <si>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</si>
  <si>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</si>
  <si>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</si>
  <si>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</si>
  <si>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</si>
  <si>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</si>
  <si>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</si>
  <si>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</si>
  <si>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</si>
  <si>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</si>
  <si>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</si>
  <si>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</si>
  <si>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</si>
  <si>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</si>
  <si>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</si>
  <si>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</si>
  <si>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</si>
  <si>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</si>
  <si>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</si>
  <si>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</si>
  <si>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</si>
  <si>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</si>
  <si>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</si>
  <si>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</si>
  <si>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</si>
  <si>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</si>
  <si>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</si>
  <si>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</si>
  <si>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</si>
  <si>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</si>
  <si>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</si>
  <si>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</si>
  <si>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</si>
  <si>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</si>
  <si>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</si>
  <si>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</si>
  <si>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</si>
  <si>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</si>
  <si>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</si>
  <si>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</si>
  <si>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</si>
  <si>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</si>
  <si>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</si>
  <si>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</si>
  <si>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</si>
  <si>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</si>
  <si>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</si>
  <si>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</si>
  <si>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</si>
  <si>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</si>
  <si>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</si>
  <si>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</si>
  <si>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</si>
  <si>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</si>
  <si>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</si>
  <si>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</si>
  <si>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</si>
  <si>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</si>
  <si>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</si>
  <si>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</si>
  <si>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</si>
  <si>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</si>
  <si>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</si>
  <si>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</si>
  <si>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</si>
  <si>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</si>
  <si>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</si>
  <si>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</si>
  <si>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</si>
  <si>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</si>
  <si>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</si>
  <si>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</si>
  <si>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</si>
  <si>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</si>
  <si>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</si>
  <si>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</si>
  <si>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</si>
  <si>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</si>
  <si>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</si>
  <si>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</si>
  <si>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</si>
  <si>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</si>
  <si>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</si>
  <si>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</si>
  <si>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</si>
  <si>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</si>
  <si>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</si>
  <si>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</si>
  <si>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</si>
  <si>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</si>
  <si>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</si>
  <si>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</si>
  <si>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</si>
  <si>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</si>
  <si>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</si>
  <si>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</si>
  <si>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</si>
  <si>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</si>
  <si>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</si>
  <si>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</si>
  <si>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</si>
  <si>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</si>
  <si>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</si>
  <si>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</si>
  <si>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</si>
  <si>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</si>
  <si>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</si>
  <si>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</si>
  <si>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</si>
  <si>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</si>
  <si>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</si>
  <si>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</si>
  <si>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</si>
  <si>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</si>
  <si>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</si>
  <si>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</si>
  <si>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</si>
  <si>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</si>
  <si>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</si>
  <si>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</si>
  <si>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</si>
  <si>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</si>
  <si>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</si>
  <si>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</si>
  <si>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</si>
  <si>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</si>
  <si>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</si>
  <si>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</si>
  <si>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</si>
  <si>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</si>
  <si>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</si>
  <si>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</si>
  <si>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</si>
  <si>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</si>
  <si>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</si>
  <si>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</si>
  <si>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</si>
  <si>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</si>
  <si>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</si>
  <si>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</si>
  <si>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</si>
  <si>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</si>
  <si>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</si>
  <si>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</si>
  <si>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</si>
  <si>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</si>
  <si>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</si>
  <si>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</si>
  <si>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</si>
  <si>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</si>
  <si>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</si>
  <si>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</si>
  <si>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</si>
  <si>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</si>
  <si>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</si>
  <si>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</si>
  <si>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</si>
  <si>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</si>
  <si>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</si>
  <si>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</si>
  <si>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</si>
  <si>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</si>
  <si>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</si>
  <si>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</si>
  <si>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</si>
  <si>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</si>
  <si>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</si>
  <si>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</si>
  <si>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</si>
  <si>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</si>
  <si>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</si>
  <si>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</si>
  <si>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</si>
  <si>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</si>
  <si>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</si>
  <si>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</si>
  <si>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</si>
  <si>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</si>
  <si>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</si>
  <si>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</si>
  <si>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</si>
  <si>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</si>
  <si>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</si>
  <si>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</si>
  <si>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</si>
  <si>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</si>
  <si>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</si>
  <si>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</si>
  <si>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</si>
  <si>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</si>
  <si>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</si>
  <si>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</si>
  <si>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</si>
  <si>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</si>
  <si>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</si>
  <si>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</si>
  <si>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</si>
  <si>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</si>
  <si>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</si>
  <si>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</si>
  <si>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</si>
  <si>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</si>
  <si>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</si>
  <si>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</si>
  <si>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</si>
  <si>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</si>
  <si>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</si>
  <si>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</si>
  <si>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</si>
  <si>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</si>
  <si>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</si>
  <si>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</si>
  <si>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</si>
  <si>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</si>
  <si>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</si>
  <si>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</si>
  <si>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</si>
  <si>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</si>
  <si>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</si>
  <si>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</si>
  <si>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</si>
  <si>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</si>
  <si>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</si>
  <si>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</si>
  <si>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</si>
  <si>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</si>
  <si>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</si>
  <si>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</si>
  <si>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</si>
  <si>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</si>
  <si>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</si>
  <si>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</si>
  <si>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</si>
  <si>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</si>
  <si>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</si>
  <si>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</si>
  <si>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</si>
  <si>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</si>
  <si>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</si>
  <si>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</si>
  <si>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</si>
  <si>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</si>
  <si>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</si>
  <si>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</si>
  <si>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</si>
  <si>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</si>
  <si>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</si>
  <si>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</si>
  <si>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</si>
  <si>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</si>
  <si>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</si>
  <si>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</si>
  <si>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</si>
  <si>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</si>
  <si>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</si>
  <si>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</si>
  <si>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</si>
  <si>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</si>
  <si>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</si>
  <si>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</si>
  <si>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</si>
  <si>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</si>
  <si>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</si>
  <si>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</si>
  <si>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</si>
  <si>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</si>
  <si>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</si>
  <si>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</si>
  <si>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</si>
  <si>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</si>
  <si>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</si>
  <si>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</si>
  <si>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</si>
  <si>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</si>
  <si>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</si>
  <si>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</si>
  <si>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</si>
  <si>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</si>
  <si>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</si>
  <si>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</si>
  <si>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</si>
  <si>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</si>
  <si>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</si>
  <si>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</si>
  <si>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</si>
  <si>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</si>
  <si>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</si>
  <si>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</si>
  <si>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</si>
  <si>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</si>
  <si>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</si>
  <si>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</si>
  <si>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</si>
  <si>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</si>
  <si>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</si>
  <si>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</si>
  <si>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</si>
  <si>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</si>
  <si>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</si>
  <si>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</si>
  <si>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</si>
  <si>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</si>
  <si>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</si>
  <si>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</si>
  <si>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</si>
  <si>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</si>
  <si>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</si>
  <si>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</si>
  <si>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</si>
  <si>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</si>
  <si>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</si>
  <si>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</si>
  <si>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</si>
  <si>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</si>
  <si>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</si>
  <si>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</si>
  <si>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</si>
  <si>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</si>
  <si>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</si>
  <si>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</si>
  <si>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</si>
  <si>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</si>
  <si>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</si>
  <si>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</si>
  <si>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</si>
  <si>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</si>
  <si>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</si>
  <si>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</si>
  <si>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</si>
  <si>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</si>
  <si>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</si>
  <si>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</si>
  <si>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</si>
  <si>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</si>
  <si>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</si>
  <si>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</si>
  <si>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</si>
  <si>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</si>
  <si>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</si>
  <si>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</si>
  <si>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</si>
  <si>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</si>
  <si>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</si>
  <si>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</si>
  <si>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</si>
  <si>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</si>
  <si>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</si>
  <si>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</si>
  <si>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</si>
  <si>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</si>
  <si>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</si>
  <si>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</si>
  <si>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</si>
  <si>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</si>
  <si>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</si>
  <si>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</si>
  <si>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</si>
  <si>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</si>
  <si>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</si>
  <si>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</si>
  <si>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</si>
  <si>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</si>
  <si>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</si>
  <si>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</si>
  <si>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</si>
  <si>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</si>
  <si>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</si>
  <si>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</si>
  <si>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</si>
  <si>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</si>
  <si>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</si>
  <si>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</si>
  <si>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</si>
  <si>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</si>
  <si>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</si>
  <si>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</si>
  <si>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</si>
  <si>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</si>
  <si>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</si>
  <si>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</si>
  <si>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</si>
  <si>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</si>
  <si>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</si>
  <si>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</si>
  <si>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</si>
  <si>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</si>
  <si>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</si>
  <si>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</si>
  <si>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</si>
  <si>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</si>
  <si>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</si>
  <si>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</si>
  <si>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</si>
  <si>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</si>
  <si>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</si>
  <si>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</si>
  <si>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</si>
  <si>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</si>
  <si>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</si>
  <si>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</si>
  <si>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</si>
  <si>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</si>
  <si>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</si>
  <si>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</si>
  <si>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</si>
  <si>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</si>
  <si>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</si>
  <si>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</si>
  <si>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</si>
  <si>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</si>
  <si>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</si>
  <si>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</si>
  <si>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</si>
  <si>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</si>
  <si>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</si>
  <si>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</si>
  <si>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</si>
  <si>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</si>
  <si>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</si>
  <si>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</si>
  <si>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</si>
  <si>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</si>
  <si>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</si>
  <si>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</si>
  <si>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</si>
  <si>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</si>
  <si>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</si>
  <si>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</si>
  <si>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</si>
  <si>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</si>
  <si>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</si>
  <si>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</si>
  <si>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</si>
  <si>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</si>
  <si>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</si>
  <si>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</si>
  <si>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</si>
  <si>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</si>
  <si>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</si>
  <si>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</si>
  <si>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</si>
  <si>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</si>
  <si>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</si>
  <si>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</si>
  <si>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</si>
  <si>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</si>
  <si>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</si>
  <si>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</si>
  <si>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</si>
  <si>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</si>
  <si>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</si>
  <si>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</si>
  <si>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</si>
  <si>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</si>
  <si>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</si>
  <si>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</si>
  <si>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</si>
  <si>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</si>
  <si>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</si>
  <si>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</si>
  <si>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</si>
  <si>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</si>
  <si>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</si>
  <si>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</si>
  <si>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</si>
  <si>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</si>
  <si>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</si>
  <si>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</si>
  <si>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</si>
  <si>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</si>
  <si>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</si>
  <si>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</si>
  <si>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</si>
  <si>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</si>
  <si>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</si>
  <si>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</si>
  <si>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</si>
  <si>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</si>
  <si>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</si>
  <si>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</si>
  <si>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</si>
  <si>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</si>
  <si>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</si>
  <si>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</si>
  <si>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</si>
  <si>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</si>
  <si>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</si>
  <si>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</si>
  <si>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</si>
  <si>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</si>
  <si>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</si>
  <si>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</si>
  <si>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</si>
  <si>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</si>
  <si>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</si>
  <si>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</si>
  <si>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</si>
  <si>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</si>
  <si>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</si>
  <si>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</si>
  <si>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</si>
  <si>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</si>
  <si>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</si>
  <si>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</si>
  <si>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</si>
  <si>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</si>
  <si>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</si>
  <si>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</si>
  <si>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</si>
  <si>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</si>
  <si>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</si>
  <si>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</si>
  <si>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</si>
  <si>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</si>
  <si>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</si>
  <si>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</si>
  <si>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</si>
  <si>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</si>
  <si>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</si>
  <si>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</si>
  <si>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</si>
  <si>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</si>
  <si>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</si>
  <si>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</si>
  <si>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</si>
  <si>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</si>
  <si>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</si>
  <si>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</si>
  <si>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</si>
  <si>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</si>
  <si>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</si>
  <si>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</si>
  <si>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</si>
  <si>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</si>
  <si>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</si>
  <si>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</si>
  <si>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</si>
  <si>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</si>
  <si>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</si>
  <si>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</si>
  <si>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</si>
  <si>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</si>
  <si>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</si>
  <si>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</si>
  <si>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</si>
  <si>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</si>
  <si>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</si>
  <si>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</si>
  <si>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</si>
  <si>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</si>
  <si>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</si>
  <si>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</si>
  <si>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</si>
  <si>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</si>
  <si>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</si>
  <si>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</si>
  <si>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</si>
  <si>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</si>
  <si>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</si>
  <si>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</si>
  <si>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</si>
  <si>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</si>
  <si>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</si>
  <si>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</si>
  <si>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</si>
  <si>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</si>
  <si>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</si>
  <si>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</si>
  <si>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</si>
  <si>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</si>
  <si>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</si>
  <si>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</si>
  <si>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</si>
  <si>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</si>
  <si>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</si>
  <si>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</si>
  <si>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</si>
  <si>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</si>
  <si>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</si>
  <si>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</si>
  <si>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</si>
  <si>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</si>
  <si>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</si>
  <si>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</si>
  <si>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</si>
  <si>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</si>
  <si>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</si>
  <si>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</si>
  <si>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</si>
  <si>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</si>
  <si>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</si>
  <si>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</si>
  <si>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</si>
  <si>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</si>
  <si>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</si>
  <si>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</si>
  <si>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</si>
  <si>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</si>
  <si>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</si>
  <si>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</si>
  <si>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</si>
  <si>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</si>
  <si>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</si>
  <si>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</si>
  <si>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</si>
  <si>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</si>
  <si>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</si>
  <si>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</si>
  <si>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</si>
  <si>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</si>
  <si>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</si>
  <si>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</si>
  <si>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</si>
  <si>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</si>
  <si>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</si>
  <si>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</si>
  <si>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</si>
  <si>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</si>
  <si>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</si>
  <si>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</si>
  <si>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</si>
  <si>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</si>
  <si>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</si>
  <si>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</si>
  <si>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</si>
  <si>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</si>
  <si>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</si>
  <si>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</si>
  <si>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</si>
  <si>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</si>
  <si>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</si>
  <si>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</si>
  <si>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</si>
  <si>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</si>
  <si>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</si>
  <si>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</si>
  <si>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</si>
  <si>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</si>
  <si>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</si>
  <si>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</si>
  <si>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</si>
  <si>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</si>
  <si>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</si>
  <si>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</si>
  <si>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</si>
  <si>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</si>
  <si>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</si>
  <si>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</si>
  <si>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</si>
  <si>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</si>
  <si>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</si>
  <si>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</si>
  <si>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</si>
  <si>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</si>
  <si>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</si>
  <si>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</si>
  <si>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</si>
  <si>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</si>
  <si>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</si>
  <si>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</si>
  <si>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</si>
  <si>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</si>
  <si>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</si>
  <si>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</si>
  <si>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</si>
  <si>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</si>
  <si>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</si>
  <si>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</si>
  <si>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</si>
  <si>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</si>
  <si>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</si>
  <si>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</si>
  <si>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</si>
  <si>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</si>
  <si>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</si>
  <si>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</si>
  <si>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</si>
  <si>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</si>
  <si>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</si>
  <si>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</si>
  <si>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</si>
  <si>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</si>
  <si>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</si>
  <si>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</si>
  <si>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</si>
  <si>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</si>
  <si>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</si>
  <si>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</si>
  <si>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</si>
  <si>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</si>
  <si>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</si>
  <si>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</si>
  <si>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</si>
  <si>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</si>
  <si>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</si>
  <si>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</si>
  <si>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</si>
  <si>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</si>
  <si>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</si>
  <si>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</si>
  <si>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</si>
  <si>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</si>
  <si>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</si>
  <si>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</si>
  <si>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</si>
  <si>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</si>
  <si>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</si>
  <si>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</si>
  <si>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</si>
  <si>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</si>
  <si>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</si>
  <si>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</si>
  <si>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</si>
  <si>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</si>
  <si>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</si>
  <si>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</si>
  <si>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</si>
  <si>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</si>
  <si>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</si>
  <si>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</si>
  <si>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</si>
  <si>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</si>
  <si>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</si>
  <si>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</si>
  <si>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</si>
  <si>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</si>
  <si>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</si>
  <si>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</si>
  <si>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</si>
  <si>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</si>
  <si>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</si>
  <si>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</si>
  <si>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</si>
  <si>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</si>
  <si>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</si>
  <si>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</si>
  <si>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</si>
  <si>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</si>
  <si>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</si>
  <si>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</si>
  <si>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</si>
  <si>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</si>
  <si>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</si>
  <si>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</si>
  <si>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</si>
  <si>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</si>
  <si>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</si>
  <si>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</si>
  <si>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</si>
  <si>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</si>
  <si>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</si>
  <si>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</si>
  <si>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</si>
  <si>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</si>
  <si>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</si>
  <si>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</si>
  <si>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</si>
  <si>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</si>
  <si>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</si>
  <si>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</si>
  <si>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</si>
  <si>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</si>
  <si>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</si>
  <si>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</si>
  <si>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</si>
  <si>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</si>
  <si>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</si>
  <si>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</si>
  <si>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</si>
  <si>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</si>
  <si>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</si>
  <si>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</si>
  <si>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</si>
  <si>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</si>
  <si>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</si>
  <si>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</si>
  <si>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</si>
  <si>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</si>
  <si>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</si>
  <si>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</si>
  <si>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</si>
  <si>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</si>
  <si>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</si>
  <si>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</si>
  <si>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</si>
  <si>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</si>
  <si>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</si>
  <si>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</si>
  <si>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</si>
  <si>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</si>
  <si>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</si>
  <si>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</si>
  <si>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</si>
  <si>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</si>
  <si>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</si>
  <si>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</si>
  <si>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</si>
  <si>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</si>
  <si>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</si>
  <si>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</si>
  <si>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</si>
  <si>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</si>
  <si>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</si>
  <si>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</si>
  <si>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</si>
  <si>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</si>
  <si>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</si>
  <si>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</si>
  <si>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</si>
  <si>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</si>
  <si>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</si>
  <si>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</si>
  <si>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</si>
  <si>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</si>
  <si>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</si>
  <si>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</si>
  <si>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</si>
  <si>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</si>
  <si>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</si>
  <si>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</si>
  <si>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</si>
  <si>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</si>
  <si>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</si>
  <si>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</si>
  <si>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</si>
  <si>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</si>
  <si>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</si>
  <si>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</si>
  <si>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</si>
  <si>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</si>
  <si>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</si>
  <si>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</si>
  <si>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</si>
  <si>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</si>
  <si>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</si>
  <si>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</si>
  <si>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</si>
  <si>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</si>
  <si>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</si>
  <si>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</si>
  <si>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</si>
  <si>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</si>
  <si>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</si>
  <si>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</si>
  <si>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</si>
  <si>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</si>
  <si>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</si>
  <si>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</si>
  <si>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</si>
  <si>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</si>
  <si>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</si>
  <si>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</si>
  <si>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</si>
  <si>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</si>
  <si>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</si>
  <si>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</si>
  <si>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</si>
  <si>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</si>
  <si>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</si>
  <si>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</si>
  <si>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</si>
  <si>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</si>
  <si>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</si>
  <si>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</si>
  <si>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</si>
  <si>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</si>
  <si>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</si>
  <si>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</si>
  <si>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</si>
  <si>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</si>
  <si>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</si>
  <si>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</si>
  <si>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</si>
  <si>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</si>
  <si>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</si>
  <si>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</si>
  <si>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</si>
  <si>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</si>
  <si>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</si>
  <si>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</si>
  <si>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</si>
  <si>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</si>
  <si>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</si>
  <si>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</si>
  <si>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</si>
  <si>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</si>
  <si>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</si>
  <si>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</si>
  <si>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</si>
  <si>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</si>
  <si>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</si>
  <si>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</si>
  <si>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</si>
  <si>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</si>
  <si>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</si>
  <si>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</si>
  <si>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</si>
  <si>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</si>
  <si>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</si>
  <si>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</si>
  <si>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</si>
  <si>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</si>
  <si>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</si>
  <si>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</si>
  <si>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</si>
  <si>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</si>
  <si>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</si>
  <si>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</si>
  <si>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</si>
  <si>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</si>
  <si>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</si>
  <si>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</si>
  <si>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</si>
  <si>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</si>
  <si>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</si>
  <si>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</si>
  <si>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</si>
  <si>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</si>
  <si>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</si>
  <si>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</si>
  <si>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</si>
  <si>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</si>
  <si>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</si>
  <si>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</si>
  <si>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</si>
  <si>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</si>
  <si>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</si>
  <si>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</si>
  <si>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</si>
  <si>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</si>
  <si>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</si>
  <si>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</si>
  <si>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</si>
  <si>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</si>
  <si>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</si>
  <si>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</si>
  <si>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</si>
  <si>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</si>
  <si>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</si>
  <si>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</si>
  <si>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</si>
  <si>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</si>
  <si>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</si>
  <si>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</si>
  <si>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</si>
  <si>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</si>
  <si>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</si>
  <si>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</si>
  <si>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</si>
  <si>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</si>
  <si>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</si>
  <si>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</si>
  <si>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</si>
  <si>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</si>
  <si>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</si>
  <si>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</si>
  <si>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</si>
  <si>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</si>
  <si>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</si>
  <si>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</si>
  <si>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</si>
  <si>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</si>
  <si>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</si>
  <si>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</si>
  <si>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</si>
  <si>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</si>
  <si>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</si>
  <si>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</si>
  <si>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</si>
  <si>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</si>
  <si>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</si>
  <si>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</si>
  <si>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</si>
  <si>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</si>
  <si>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</si>
  <si>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</si>
  <si>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</si>
  <si>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</si>
  <si>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</si>
  <si>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</si>
  <si>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</si>
  <si>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</si>
  <si>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</si>
  <si>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</si>
  <si>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</si>
  <si>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</si>
  <si>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</si>
  <si>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</si>
  <si>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</si>
  <si>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</si>
  <si>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</si>
  <si>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</si>
  <si>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</si>
  <si>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</si>
  <si>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</si>
  <si>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</si>
  <si>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</si>
  <si>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</si>
  <si>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</si>
  <si>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</si>
  <si>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</si>
  <si>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</si>
  <si>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</si>
  <si>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</si>
  <si>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</si>
  <si>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</si>
  <si>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</si>
  <si>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</si>
  <si>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</si>
  <si>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</si>
  <si>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</si>
  <si>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</si>
  <si>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</si>
  <si>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</si>
  <si>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</si>
  <si>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</si>
  <si>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</si>
  <si>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</si>
  <si>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</si>
  <si>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</si>
  <si>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</si>
  <si>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</si>
  <si>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</si>
  <si>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</si>
  <si>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</si>
  <si>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</si>
  <si>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</si>
  <si>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</si>
  <si>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</si>
  <si>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</si>
  <si>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</si>
  <si>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</si>
  <si>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</si>
  <si>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</si>
  <si>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</si>
  <si>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</si>
  <si>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</si>
  <si>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</si>
  <si>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</si>
  <si>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</si>
  <si>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</si>
  <si>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</si>
  <si>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</si>
  <si>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</si>
  <si>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</si>
  <si>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</si>
  <si>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</si>
  <si>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</si>
  <si>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</si>
  <si>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</si>
  <si>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</si>
  <si>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</si>
  <si>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</si>
  <si>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</si>
  <si>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</si>
  <si>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</si>
  <si>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</si>
  <si>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</si>
  <si>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</si>
  <si>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</si>
  <si>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</si>
  <si>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</si>
  <si>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</si>
  <si>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</si>
  <si>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</si>
  <si>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</si>
  <si>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</si>
  <si>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</si>
  <si>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</si>
  <si>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</si>
  <si>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</si>
  <si>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</si>
  <si>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</si>
  <si>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</si>
  <si>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</si>
  <si>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</si>
  <si>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</si>
  <si>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</si>
  <si>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</si>
  <si>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</si>
  <si>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</si>
  <si>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</si>
  <si>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</si>
  <si>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</si>
  <si>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</si>
  <si>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</si>
  <si>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</si>
  <si>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</si>
  <si>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</si>
  <si>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</si>
  <si>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</si>
  <si>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</si>
  <si>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</si>
  <si>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</si>
  <si>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</si>
  <si>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</si>
  <si>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</si>
  <si>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</si>
  <si>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</si>
  <si>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</si>
  <si>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</si>
  <si>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</si>
  <si>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</si>
  <si>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</si>
  <si>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</si>
  <si>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</si>
  <si>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</si>
  <si>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</si>
  <si>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</si>
  <si>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</si>
  <si>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</si>
  <si>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</si>
  <si>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</si>
  <si>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</si>
  <si>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</si>
  <si>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</si>
  <si>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</si>
  <si>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</si>
  <si>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</si>
  <si>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</si>
  <si>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</si>
  <si>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</si>
  <si>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</si>
  <si>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</si>
  <si>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</si>
  <si>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</si>
  <si>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</si>
  <si>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</si>
  <si>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</si>
  <si>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</si>
  <si>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</si>
  <si>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</si>
  <si>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</si>
  <si>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</si>
  <si>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</si>
  <si>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</si>
  <si>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</si>
  <si>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</si>
  <si>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</si>
  <si>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</si>
  <si>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</si>
  <si>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</si>
  <si>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</si>
  <si>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</si>
  <si>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</si>
  <si>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</si>
  <si>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</si>
  <si>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</si>
  <si>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</si>
  <si>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</si>
  <si>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</si>
  <si>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</si>
  <si>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</si>
  <si>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</si>
  <si>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</si>
  <si>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</si>
  <si>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</si>
  <si>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</si>
  <si>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</si>
  <si>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</si>
  <si>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</si>
  <si>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</si>
  <si>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</si>
  <si>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</si>
  <si>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</si>
  <si>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</si>
  <si>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</si>
  <si>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</si>
  <si>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</si>
  <si>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</si>
  <si>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</si>
  <si>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</si>
  <si>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</si>
  <si>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</si>
  <si>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</si>
  <si>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</si>
  <si>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</si>
  <si>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</si>
  <si>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</si>
  <si>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</si>
  <si>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</si>
  <si>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</si>
  <si>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</si>
  <si>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</si>
  <si>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</si>
  <si>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</si>
  <si>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</si>
  <si>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</si>
  <si>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</si>
  <si>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</si>
  <si>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</si>
  <si>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</si>
  <si>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</si>
  <si>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</si>
  <si>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</si>
  <si>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</si>
  <si>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</si>
  <si>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</si>
  <si>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</si>
  <si>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</si>
  <si>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</si>
  <si>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</si>
  <si>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</si>
  <si>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</si>
  <si>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</si>
  <si>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</si>
  <si>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</si>
  <si>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</si>
  <si>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</si>
  <si>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</si>
  <si>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</si>
  <si>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</si>
  <si>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</si>
  <si>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</si>
  <si>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</si>
  <si>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</si>
  <si>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</si>
  <si>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</si>
  <si>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</si>
  <si>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</si>
  <si>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</si>
  <si>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</si>
  <si>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</si>
  <si>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</si>
  <si>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</si>
  <si>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</si>
  <si>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</si>
  <si>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</si>
  <si>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</si>
  <si>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</si>
  <si>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</si>
  <si>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</si>
  <si>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</si>
  <si>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</si>
  <si>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</si>
  <si>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</si>
  <si>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</si>
  <si>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</si>
  <si>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</si>
  <si>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</si>
  <si>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</si>
  <si>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</si>
  <si>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</si>
  <si>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</si>
  <si>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</si>
  <si>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</si>
  <si>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</si>
  <si>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</si>
  <si>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</si>
  <si>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</si>
  <si>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</si>
  <si>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</si>
  <si>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</si>
  <si>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</si>
  <si>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</si>
  <si>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</si>
  <si>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</si>
  <si>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</si>
  <si>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</si>
  <si>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</si>
  <si>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</si>
  <si>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</si>
  <si>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</si>
  <si>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</si>
  <si>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</si>
  <si>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</si>
  <si>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</si>
  <si>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</si>
  <si>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</si>
  <si>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</si>
  <si>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</si>
  <si>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</si>
  <si>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</si>
  <si>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</si>
  <si>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</si>
  <si>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</si>
  <si>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</si>
  <si>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</si>
  <si>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</si>
  <si>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</si>
  <si>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</si>
  <si>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</si>
  <si>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</si>
  <si>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</si>
  <si>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</si>
  <si>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</si>
  <si>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</si>
  <si>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</si>
  <si>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</si>
  <si>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</si>
  <si>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</si>
  <si>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</si>
  <si>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</si>
  <si>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</si>
  <si>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</si>
  <si>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</si>
  <si>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</si>
  <si>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</si>
  <si>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</si>
  <si>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</si>
  <si>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</si>
  <si>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</si>
  <si>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</si>
  <si>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</si>
  <si>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</si>
  <si>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</si>
  <si>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</si>
  <si>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</si>
  <si>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</si>
  <si>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</si>
  <si>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</si>
  <si>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</si>
  <si>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</si>
  <si>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</si>
  <si>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</si>
  <si>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</si>
  <si>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</si>
  <si>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</si>
  <si>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</si>
  <si>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</si>
  <si>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</si>
  <si>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</si>
  <si>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</si>
  <si>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</si>
  <si>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</si>
  <si>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</si>
  <si>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</si>
  <si>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</si>
  <si>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</si>
  <si>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</si>
  <si>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</si>
  <si>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</si>
  <si>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</si>
  <si>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</si>
  <si>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</si>
  <si>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</si>
  <si>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</si>
  <si>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</si>
  <si>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</si>
  <si>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</si>
  <si>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</si>
  <si>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</si>
  <si>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</si>
  <si>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</si>
  <si>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</si>
  <si>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</si>
  <si>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</si>
  <si>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</si>
  <si>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</si>
  <si>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</si>
  <si>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</si>
  <si>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</si>
  <si>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</si>
  <si>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</si>
  <si>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</si>
  <si>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</si>
  <si>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</si>
  <si>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</si>
  <si>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</si>
  <si>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</si>
  <si>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</si>
  <si>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</si>
  <si>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</si>
  <si>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</si>
  <si>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</si>
  <si>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</si>
  <si>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</si>
  <si>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</si>
  <si>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</si>
  <si>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</si>
  <si>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</si>
  <si>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</si>
  <si>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</si>
  <si>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</si>
  <si>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</si>
  <si>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</si>
  <si>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</si>
  <si>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</si>
  <si>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</si>
  <si>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</si>
  <si>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</si>
  <si>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</si>
  <si>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</si>
  <si>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</si>
  <si>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</si>
  <si>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</si>
  <si>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</si>
  <si>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</si>
  <si>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</si>
  <si>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</si>
  <si>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</si>
  <si>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</si>
  <si>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</si>
  <si>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</si>
  <si>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</si>
  <si>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</si>
  <si>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</si>
  <si>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</si>
  <si>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</si>
  <si>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</si>
  <si>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</si>
  <si>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</si>
  <si>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</si>
  <si>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</si>
  <si>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</si>
  <si>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</si>
  <si>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</si>
  <si>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</si>
  <si>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</si>
  <si>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</si>
  <si>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</si>
  <si>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</si>
  <si>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</si>
  <si>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</si>
  <si>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</si>
  <si>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</si>
  <si>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</si>
  <si>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</si>
  <si>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</si>
  <si>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</si>
  <si>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</si>
  <si>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</si>
  <si>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</si>
  <si>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</si>
  <si>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</si>
  <si>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</si>
  <si>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</si>
  <si>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</si>
  <si>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</si>
  <si>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</si>
  <si>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</si>
  <si>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</si>
  <si>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</si>
  <si>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</si>
  <si>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</si>
  <si>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</si>
  <si>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</si>
  <si>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</si>
  <si>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</si>
  <si>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</si>
  <si>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</si>
  <si>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</si>
  <si>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</si>
  <si>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</si>
  <si>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</si>
  <si>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</si>
  <si>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</si>
  <si>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</si>
  <si>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</si>
  <si>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</si>
  <si>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</si>
  <si>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</si>
  <si>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</si>
  <si>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</si>
  <si>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</si>
  <si>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</si>
  <si>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</si>
  <si>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</si>
  <si>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</si>
  <si>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</si>
  <si>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</si>
  <si>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</si>
  <si>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</si>
  <si>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</si>
  <si>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</si>
  <si>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</si>
  <si>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</si>
  <si>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</si>
  <si>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</si>
  <si>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</si>
  <si>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</si>
  <si>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</si>
  <si>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</si>
  <si>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</si>
  <si>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</si>
  <si>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</si>
  <si>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</si>
  <si>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</si>
  <si>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</si>
  <si>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</si>
  <si>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</si>
  <si>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</si>
  <si>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</si>
  <si>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</si>
  <si>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</si>
  <si>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</si>
  <si>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</si>
  <si>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</si>
  <si>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</si>
  <si>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</si>
  <si>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</si>
  <si>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</si>
  <si>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</si>
  <si>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</si>
  <si>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</si>
  <si>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</si>
  <si>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</si>
  <si>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</si>
  <si>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</si>
  <si>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</si>
  <si>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</si>
  <si>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</si>
  <si>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</si>
  <si>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</si>
  <si>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</si>
  <si>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</si>
  <si>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</si>
  <si>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</si>
  <si>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</si>
  <si>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</si>
  <si>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</si>
  <si>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</si>
  <si>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</si>
  <si>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</si>
  <si>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</si>
  <si>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</si>
  <si>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</si>
  <si>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</si>
  <si>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</si>
  <si>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</si>
  <si>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</si>
  <si>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</si>
  <si>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</si>
  <si>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</si>
  <si>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</si>
  <si>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</si>
  <si>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</si>
  <si>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</si>
  <si>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</si>
  <si>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</si>
  <si>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</si>
  <si>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</si>
  <si>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</si>
  <si>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</si>
  <si>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</si>
  <si>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</si>
  <si>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</si>
  <si>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</si>
  <si>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</si>
  <si>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</si>
  <si>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</si>
  <si>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</si>
  <si>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</si>
  <si>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</si>
  <si>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</si>
  <si>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</si>
  <si>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</si>
  <si>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</si>
  <si>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</si>
  <si>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</si>
  <si>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</si>
  <si>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</si>
  <si>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</si>
  <si>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</si>
  <si>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</si>
  <si>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</si>
  <si>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</si>
  <si>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</si>
  <si>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</si>
  <si>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</si>
  <si>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</si>
  <si>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</si>
  <si>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</si>
  <si>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</si>
  <si>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</si>
  <si>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</si>
  <si>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</si>
  <si>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</si>
  <si>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</si>
  <si>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</si>
  <si>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</si>
  <si>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</si>
  <si>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</si>
  <si>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</si>
  <si>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</si>
  <si>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</si>
  <si>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</si>
  <si>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</si>
  <si>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</si>
  <si>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</si>
  <si>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</si>
  <si>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</si>
  <si>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</si>
  <si>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</si>
  <si>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</si>
  <si>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</si>
  <si>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</si>
  <si>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</si>
  <si>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</si>
  <si>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</si>
  <si>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</si>
  <si>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</si>
  <si>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</si>
  <si>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</si>
  <si>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</si>
  <si>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</si>
  <si>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</si>
  <si>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</si>
  <si>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</si>
  <si>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</si>
  <si>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</si>
  <si>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</si>
  <si>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</si>
  <si>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</si>
  <si>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</si>
  <si>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</si>
  <si>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</si>
  <si>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</si>
  <si>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</si>
  <si>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</si>
  <si>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</si>
  <si>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</si>
  <si>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</si>
  <si>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</si>
  <si>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</si>
  <si>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</si>
  <si>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</si>
  <si>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</si>
  <si>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</si>
  <si>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</si>
  <si>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</si>
  <si>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</si>
  <si>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</si>
  <si>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</si>
  <si>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</si>
  <si>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</si>
  <si>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</si>
  <si>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</si>
  <si>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</si>
  <si>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</si>
  <si>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</si>
  <si>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</si>
  <si>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</si>
  <si>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</si>
  <si>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</si>
  <si>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</si>
  <si>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</si>
  <si>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</si>
  <si>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</si>
  <si>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</si>
  <si>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</si>
  <si>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</si>
  <si>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</si>
  <si>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</si>
  <si>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</si>
  <si>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</si>
  <si>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</si>
  <si>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</si>
  <si>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</si>
  <si>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</si>
  <si>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</si>
  <si>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</si>
  <si>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</si>
  <si>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</si>
  <si>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</si>
  <si>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</si>
  <si>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</si>
  <si>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</si>
  <si>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</si>
  <si>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</si>
  <si>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</si>
  <si>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</si>
  <si>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</si>
  <si>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</si>
  <si>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</si>
  <si>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</si>
  <si>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</si>
  <si>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</si>
  <si>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</si>
  <si>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</si>
  <si>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</si>
  <si>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</si>
  <si>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</si>
  <si>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</si>
  <si>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</si>
  <si>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</si>
  <si>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</si>
  <si>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</si>
  <si>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</si>
  <si>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</si>
  <si>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</si>
  <si>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</si>
  <si>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</si>
  <si>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</si>
  <si>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</si>
  <si>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</si>
  <si>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</si>
  <si>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</si>
  <si>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</si>
  <si>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</si>
  <si>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</si>
  <si>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</si>
  <si>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</si>
  <si>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</si>
  <si>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</si>
  <si>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</si>
  <si>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</si>
  <si>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</si>
  <si>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</si>
  <si>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</si>
  <si>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</si>
  <si>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</si>
  <si>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</si>
  <si>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</si>
  <si>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</si>
  <si>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</si>
  <si>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</si>
  <si>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</si>
  <si>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</si>
  <si>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</si>
  <si>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</si>
  <si>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</si>
  <si>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</si>
  <si>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</si>
  <si>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</si>
  <si>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</si>
  <si>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</si>
  <si>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</si>
  <si>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</si>
  <si>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</si>
  <si>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</si>
  <si>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</si>
  <si>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</si>
  <si>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</si>
  <si>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</si>
  <si>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</si>
  <si>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</si>
  <si>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</si>
  <si>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</si>
  <si>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</si>
  <si>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</si>
  <si>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</si>
  <si>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</si>
  <si>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</si>
  <si>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</si>
  <si>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</si>
  <si>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</si>
  <si>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</si>
  <si>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</si>
  <si>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</si>
  <si>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</si>
  <si>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</si>
  <si>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</si>
  <si>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</si>
  <si>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</si>
  <si>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</si>
  <si>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</si>
  <si>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</si>
  <si>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</si>
  <si>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</si>
  <si>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</si>
  <si>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</si>
  <si>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</si>
  <si>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</si>
  <si>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</si>
  <si>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</si>
  <si>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</si>
  <si>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</si>
  <si>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</si>
  <si>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</si>
  <si>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</si>
  <si>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</si>
  <si>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</si>
  <si>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</si>
  <si>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</si>
  <si>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</si>
  <si>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</si>
  <si>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</si>
  <si>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</si>
  <si>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</si>
  <si>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</si>
  <si>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</si>
  <si>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</si>
  <si>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</si>
  <si>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</si>
  <si>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</si>
  <si>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</si>
  <si>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</si>
  <si>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</si>
  <si>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</si>
  <si>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</si>
  <si>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</si>
  <si>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</si>
  <si>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</si>
  <si>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</si>
  <si>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</si>
  <si>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</si>
  <si>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</si>
  <si>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</si>
  <si>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</si>
  <si>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</si>
  <si>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</si>
  <si>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</si>
  <si>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</si>
  <si>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</si>
  <si>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</si>
  <si>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</si>
  <si>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</si>
  <si>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</si>
  <si>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</si>
  <si>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</si>
  <si>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</si>
  <si>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</si>
  <si>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</si>
  <si>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</si>
  <si>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</si>
  <si>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</si>
  <si>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</si>
  <si>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</si>
  <si>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</si>
  <si>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</si>
  <si>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</si>
  <si>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</si>
  <si>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</si>
  <si>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</si>
  <si>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</si>
  <si>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</si>
  <si>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</si>
  <si>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</si>
  <si>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</si>
  <si>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</si>
  <si>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</si>
  <si>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</si>
  <si>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</si>
  <si>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</si>
  <si>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</si>
  <si>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</si>
  <si>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</si>
  <si>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</si>
  <si>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</si>
  <si>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</si>
  <si>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</si>
  <si>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</si>
  <si>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</si>
  <si>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</si>
  <si>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</si>
  <si>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</si>
  <si>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</si>
  <si>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</si>
  <si>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</si>
  <si>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</si>
  <si>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</si>
  <si>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</si>
  <si>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</si>
  <si>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</si>
  <si>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</si>
  <si>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</si>
  <si>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</si>
  <si>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</si>
  <si>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</si>
  <si>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</si>
  <si>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</si>
  <si>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</si>
  <si>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</si>
  <si>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</si>
  <si>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</si>
  <si>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</si>
  <si>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</si>
  <si>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</si>
  <si>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</si>
  <si>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</si>
  <si>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</si>
  <si>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</si>
  <si>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</si>
  <si>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</si>
  <si>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</si>
  <si>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</si>
  <si>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</si>
  <si>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</si>
  <si>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</si>
  <si>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</si>
  <si>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</si>
  <si>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</si>
  <si>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</si>
  <si>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</si>
  <si>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</si>
  <si>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</si>
  <si>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</si>
  <si>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</si>
  <si>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</si>
  <si>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</si>
  <si>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</si>
  <si>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</si>
  <si>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</si>
  <si>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</si>
  <si>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</si>
  <si>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</si>
  <si>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</si>
  <si>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</si>
  <si>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</si>
  <si>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</si>
  <si>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</si>
  <si>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</si>
  <si>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</si>
  <si>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</si>
  <si>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</si>
  <si>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</si>
  <si>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</si>
  <si>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</si>
  <si>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</si>
  <si>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</si>
  <si>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</si>
  <si>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</si>
  <si>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</si>
  <si>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</si>
  <si>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</si>
  <si>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</si>
  <si>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</si>
  <si>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</si>
  <si>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</si>
  <si>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</si>
  <si>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</si>
  <si>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</si>
  <si>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</si>
  <si>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</si>
  <si>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</si>
  <si>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</si>
  <si>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</si>
  <si>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</si>
  <si>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</si>
  <si>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</si>
  <si>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</si>
  <si>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</si>
  <si>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</si>
  <si>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</si>
  <si>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</si>
  <si>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</si>
  <si>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</si>
  <si>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</si>
  <si>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</si>
  <si>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</si>
  <si>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</si>
  <si>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</si>
  <si>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</si>
  <si>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</si>
  <si>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</si>
  <si>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</si>
  <si>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</si>
  <si>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</si>
  <si>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</si>
  <si>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</si>
  <si>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</si>
  <si>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</si>
  <si>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</si>
  <si>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</si>
  <si>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</si>
  <si>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</si>
  <si>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</si>
  <si>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</si>
  <si>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</si>
  <si>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</si>
  <si>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</si>
  <si>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</si>
  <si>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</si>
  <si>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</si>
  <si>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</si>
  <si>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</si>
  <si>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</si>
  <si>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</si>
  <si>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</si>
  <si>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</si>
  <si>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</si>
  <si>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</si>
  <si>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</si>
  <si>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</si>
  <si>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</si>
  <si>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</si>
  <si>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</si>
  <si>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</si>
  <si>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</si>
  <si>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</si>
  <si>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</si>
  <si>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</si>
  <si>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</si>
  <si>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</si>
  <si>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</si>
  <si>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</si>
  <si>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</si>
  <si>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</si>
  <si>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</si>
  <si>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</si>
  <si>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</si>
  <si>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</si>
  <si>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</si>
  <si>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</si>
  <si>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</si>
  <si>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</si>
  <si>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</si>
  <si>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</si>
  <si>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</si>
  <si>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</si>
  <si>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</si>
  <si>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</si>
  <si>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</si>
  <si>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</si>
  <si>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</si>
  <si>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</si>
  <si>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</si>
  <si>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</si>
  <si>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</si>
  <si>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</si>
  <si>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</si>
  <si>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</si>
  <si>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</si>
  <si>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</si>
  <si>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</si>
  <si>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</si>
  <si>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</si>
  <si>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</si>
  <si>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</si>
  <si>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</si>
  <si>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</si>
  <si>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</si>
  <si>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</si>
  <si>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</si>
  <si>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</si>
  <si>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</si>
  <si>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</si>
  <si>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</si>
  <si>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</si>
  <si>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</si>
  <si>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</si>
  <si>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</si>
  <si>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</si>
  <si>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</si>
  <si>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</si>
  <si>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</si>
  <si>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</si>
  <si>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</si>
  <si>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</si>
  <si>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</si>
  <si>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</si>
  <si>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</si>
  <si>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</si>
  <si>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</si>
  <si>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</si>
  <si>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</si>
  <si>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</si>
  <si>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</si>
  <si>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</si>
  <si>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</si>
  <si>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</si>
  <si>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</si>
  <si>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</si>
  <si>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</si>
  <si>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</si>
  <si>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</si>
  <si>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</si>
  <si>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</si>
  <si>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</si>
  <si>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</si>
  <si>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</si>
  <si>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</si>
  <si>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</si>
  <si>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</si>
  <si>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</si>
  <si>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</si>
  <si>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</si>
  <si>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</si>
  <si>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</si>
  <si>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</si>
  <si>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</si>
  <si>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</si>
  <si>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</si>
  <si>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</si>
  <si>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</si>
  <si>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</si>
  <si>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</si>
  <si>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</si>
  <si>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</si>
  <si>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</si>
  <si>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</si>
  <si>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</si>
  <si>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</si>
  <si>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</si>
  <si>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</si>
  <si>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</si>
  <si>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</si>
  <si>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</si>
  <si>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</si>
  <si>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</si>
  <si>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</si>
  <si>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</si>
  <si>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</si>
  <si>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</si>
  <si>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</si>
  <si>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</si>
  <si>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</si>
  <si>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</si>
  <si>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</si>
  <si>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</si>
  <si>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</si>
  <si>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</si>
  <si>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</si>
  <si>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</si>
  <si>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</si>
  <si>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</si>
  <si>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</si>
  <si>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</si>
  <si>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</si>
  <si>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</si>
  <si>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</si>
  <si>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</si>
  <si>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</si>
  <si>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</si>
  <si>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</si>
  <si>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</si>
  <si>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</si>
  <si>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</si>
  <si>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</si>
  <si>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</si>
  <si>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</si>
  <si>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</si>
  <si>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</si>
  <si>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</si>
  <si>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</si>
  <si>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</si>
  <si>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</si>
  <si>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</si>
  <si>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</si>
  <si>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</si>
  <si>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</si>
  <si>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</si>
  <si>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</si>
  <si>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</si>
  <si>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</si>
  <si>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</si>
  <si>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</si>
  <si>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</si>
  <si>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</si>
  <si>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</si>
  <si>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</si>
  <si>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</si>
  <si>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</si>
  <si>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</si>
  <si>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</si>
  <si>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</si>
  <si>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</si>
  <si>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</si>
  <si>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</si>
  <si>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</si>
  <si>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</si>
  <si>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</si>
  <si>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</si>
  <si>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</si>
  <si>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</si>
  <si>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</si>
  <si>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</si>
  <si>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</si>
  <si>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</si>
  <si>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</si>
  <si>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</si>
  <si>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</si>
  <si>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</si>
  <si>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</si>
  <si>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</si>
  <si>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</si>
  <si>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</si>
  <si>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</si>
  <si>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</si>
  <si>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</si>
  <si>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</si>
  <si>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</si>
  <si>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</si>
  <si>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</si>
  <si>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</si>
  <si>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</si>
  <si>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</si>
  <si>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</si>
  <si>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</si>
  <si>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</si>
  <si>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</si>
  <si>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</si>
  <si>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</si>
  <si>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</si>
  <si>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</si>
  <si>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</si>
  <si>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</si>
  <si>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</si>
  <si>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</si>
  <si>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</si>
  <si>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</si>
  <si>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</si>
  <si>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</si>
  <si>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</si>
  <si>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</si>
  <si>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</si>
  <si>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</si>
  <si>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</si>
  <si>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</si>
  <si>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</si>
  <si>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</si>
  <si>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</si>
  <si>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</si>
  <si>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</si>
  <si>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</si>
  <si>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</si>
  <si>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</si>
  <si>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</si>
  <si>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</si>
  <si>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</si>
  <si>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</si>
  <si>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</si>
  <si>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</si>
  <si>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</si>
  <si>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</si>
  <si>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</si>
  <si>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</si>
  <si>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</si>
  <si>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</si>
  <si>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</si>
  <si>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</si>
  <si>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</si>
  <si>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</si>
  <si>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</si>
  <si>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</si>
  <si>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</si>
  <si>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</si>
  <si>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</si>
  <si>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</si>
  <si>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</si>
  <si>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</si>
  <si>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</si>
  <si>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</si>
  <si>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</si>
  <si>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</si>
  <si>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</si>
  <si>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</si>
  <si>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</si>
  <si>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</si>
  <si>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</si>
  <si>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</si>
  <si>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</si>
  <si>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</si>
  <si>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</si>
  <si>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</si>
  <si>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</si>
  <si>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</si>
  <si>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</si>
  <si>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</si>
  <si>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</si>
  <si>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</si>
  <si>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</si>
  <si>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</si>
  <si>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</si>
  <si>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</si>
  <si>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</si>
  <si>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</si>
  <si>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</si>
  <si>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</si>
  <si>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</si>
  <si>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</si>
  <si>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</si>
  <si>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</si>
  <si>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</si>
  <si>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</si>
  <si>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</si>
  <si>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</si>
  <si>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</si>
  <si>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</si>
  <si>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</si>
  <si>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</si>
  <si>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</si>
  <si>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</si>
  <si>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</si>
  <si>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</si>
  <si>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</si>
  <si>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</si>
  <si>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</si>
  <si>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</si>
  <si>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</si>
  <si>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</si>
  <si>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</si>
  <si>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</si>
  <si>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</si>
  <si>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</si>
  <si>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</si>
  <si>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</si>
  <si>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</si>
  <si>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</si>
  <si>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</si>
  <si>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</si>
  <si>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</si>
  <si>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</si>
  <si>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</si>
  <si>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</si>
  <si>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</si>
  <si>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</si>
  <si>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</si>
  <si>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</si>
  <si>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</si>
  <si>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</si>
  <si>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</si>
  <si>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</si>
  <si>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</si>
  <si>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</si>
  <si>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</si>
  <si>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</si>
  <si>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</si>
  <si>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</si>
  <si>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</si>
  <si>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</si>
  <si>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</si>
  <si>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</si>
  <si>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</si>
  <si>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</si>
  <si>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</si>
  <si>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</si>
  <si>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</si>
  <si>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</si>
  <si>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</si>
  <si>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</si>
  <si>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</si>
  <si>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</si>
  <si>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</si>
  <si>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</si>
  <si>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</si>
  <si>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</si>
  <si>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</si>
  <si>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</si>
  <si>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</si>
  <si>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</si>
  <si>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</si>
  <si>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</si>
  <si>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</si>
  <si>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</si>
  <si>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</si>
  <si>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</si>
  <si>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</si>
  <si>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</si>
  <si>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</si>
  <si>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</si>
  <si>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</si>
  <si>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</si>
  <si>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</si>
  <si>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</si>
  <si>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</si>
  <si>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</si>
  <si>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</si>
  <si>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</si>
  <si>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</si>
  <si>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</si>
  <si>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</si>
  <si>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</si>
  <si>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</si>
  <si>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</si>
  <si>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</si>
  <si>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</si>
  <si>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</si>
  <si>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</si>
  <si>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</si>
  <si>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</si>
  <si>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</si>
  <si>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</si>
  <si>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</si>
  <si>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</si>
  <si>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</si>
  <si>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</si>
  <si>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</si>
  <si>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</si>
  <si>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</si>
  <si>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</si>
  <si>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</si>
  <si>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</si>
  <si>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</si>
  <si>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</si>
  <si>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</si>
  <si>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</si>
  <si>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</si>
  <si>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</si>
  <si>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</si>
  <si>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</si>
  <si>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</si>
  <si>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</si>
  <si>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</si>
  <si>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</si>
  <si>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</si>
  <si>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</si>
  <si>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</si>
  <si>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</si>
  <si>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</si>
  <si>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</si>
  <si>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</si>
  <si>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</si>
  <si>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</si>
  <si>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</si>
  <si>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</si>
  <si>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</si>
  <si>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</si>
  <si>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</si>
  <si>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</si>
  <si>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</si>
  <si>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</si>
  <si>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</si>
  <si>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</si>
  <si>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</si>
  <si>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</si>
  <si>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</si>
  <si>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</si>
  <si>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</si>
  <si>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</si>
  <si>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</si>
  <si>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</si>
  <si>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</si>
  <si>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</si>
  <si>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</si>
  <si>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</si>
  <si>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</si>
  <si>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</si>
  <si>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</si>
  <si>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</si>
  <si>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</si>
  <si>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</si>
  <si>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</si>
  <si>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</si>
  <si>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</si>
  <si>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</si>
  <si>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</si>
  <si>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</si>
  <si>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</si>
  <si>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</si>
  <si>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</si>
  <si>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</si>
  <si>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</si>
  <si>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</si>
  <si>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</si>
  <si>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</si>
  <si>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</si>
  <si>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</si>
  <si>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</si>
  <si>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</si>
  <si>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</si>
  <si>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</si>
  <si>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</si>
  <si>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</si>
  <si>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</si>
  <si>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</si>
  <si>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</si>
  <si>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</si>
  <si>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</si>
  <si>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</si>
  <si>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</si>
  <si>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</si>
  <si>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</si>
  <si>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</si>
  <si>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</si>
  <si>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</si>
  <si>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</si>
  <si>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</si>
  <si>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</si>
  <si>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</si>
  <si>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</si>
  <si>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</si>
  <si>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</si>
  <si>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</si>
  <si>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</si>
  <si>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</si>
  <si>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</si>
  <si>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</si>
  <si>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</si>
  <si>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</si>
  <si>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</si>
  <si>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</si>
  <si>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</si>
  <si>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</si>
  <si>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</si>
  <si>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</si>
  <si>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</si>
  <si>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</si>
  <si>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</si>
  <si>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</si>
  <si>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</si>
  <si>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</si>
  <si>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</si>
  <si>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</si>
  <si>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</si>
  <si>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</si>
  <si>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</si>
  <si>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</si>
  <si>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</si>
  <si>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</si>
  <si>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</si>
  <si>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</si>
  <si>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</si>
  <si>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</si>
  <si>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</si>
  <si>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</si>
  <si>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</si>
  <si>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</si>
  <si>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</si>
  <si>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</si>
  <si>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</si>
  <si>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</si>
  <si>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</si>
  <si>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</si>
  <si>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</si>
  <si>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</si>
  <si>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</si>
  <si>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</si>
  <si>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</si>
  <si>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</si>
  <si>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</si>
  <si>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</si>
  <si>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</si>
  <si>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</si>
  <si>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</si>
  <si>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</si>
  <si>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</si>
  <si>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</si>
  <si>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</si>
  <si>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</si>
  <si>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</si>
  <si>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</si>
  <si>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</si>
  <si>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</si>
  <si>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</si>
  <si>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</si>
  <si>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</si>
  <si>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</si>
  <si>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</si>
  <si>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</si>
  <si>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</si>
  <si>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</si>
  <si>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</si>
  <si>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</si>
  <si>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</si>
  <si>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</si>
  <si>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</si>
  <si>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</si>
  <si>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</si>
  <si>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</si>
  <si>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</si>
  <si>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</si>
  <si>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</si>
  <si>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</si>
  <si>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</si>
  <si>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</si>
  <si>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</si>
  <si>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</si>
  <si>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</si>
  <si>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</si>
  <si>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</si>
  <si>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</si>
  <si>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</si>
  <si>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</si>
  <si>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</si>
  <si>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</si>
  <si>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</si>
  <si>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</si>
  <si>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</si>
  <si>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</si>
  <si>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</si>
  <si>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</si>
  <si>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</si>
  <si>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</si>
  <si>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</si>
  <si>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</si>
  <si>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</si>
  <si>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</si>
  <si>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</si>
  <si>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</si>
  <si>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</si>
  <si>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</si>
  <si>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</si>
  <si>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</si>
  <si>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</si>
  <si>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</si>
  <si>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</si>
  <si>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</si>
  <si>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</si>
  <si>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</si>
  <si>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</si>
  <si>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</si>
  <si>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</si>
  <si>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</si>
  <si>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</si>
  <si>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</si>
  <si>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</si>
  <si>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</si>
  <si>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</si>
  <si>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</si>
  <si>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</si>
  <si>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</si>
  <si>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</si>
  <si>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</si>
  <si>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</si>
  <si>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</si>
  <si>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</si>
  <si>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</si>
  <si>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</si>
  <si>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</si>
  <si>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</si>
  <si>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</si>
  <si>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</si>
  <si>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</si>
  <si>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</si>
  <si>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</si>
  <si>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</si>
  <si>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</si>
  <si>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</si>
  <si>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</si>
  <si>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</si>
  <si>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</si>
  <si>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</si>
  <si>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</si>
  <si>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</si>
  <si>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</si>
  <si>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</si>
  <si>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</si>
  <si>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</si>
  <si>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</si>
  <si>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</si>
  <si>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</si>
  <si>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</si>
  <si>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</si>
  <si>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</si>
  <si>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</si>
  <si>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</si>
  <si>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</si>
  <si>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</si>
  <si>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</si>
  <si>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</si>
  <si>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</si>
  <si>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</si>
  <si>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</si>
  <si>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</si>
  <si>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</si>
  <si>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</si>
  <si>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</si>
  <si>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</si>
  <si>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</si>
  <si>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</si>
  <si>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</si>
  <si>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</si>
  <si>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</si>
  <si>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</si>
  <si>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</si>
  <si>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</si>
  <si>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</si>
  <si>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</si>
  <si>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</si>
  <si>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</si>
  <si>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</si>
  <si>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</si>
  <si>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</si>
  <si>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</si>
  <si>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</si>
  <si>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</si>
  <si>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</si>
  <si>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</si>
  <si>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</si>
  <si>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</si>
  <si>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</si>
  <si>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</si>
  <si>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</si>
  <si>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</si>
  <si>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</si>
  <si>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</si>
  <si>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</si>
  <si>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</si>
  <si>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</si>
  <si>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</si>
  <si>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</si>
  <si>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</si>
  <si>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</si>
  <si>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</si>
  <si>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</si>
  <si>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</si>
  <si>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</si>
  <si>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</si>
  <si>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</si>
  <si>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</si>
  <si>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</si>
  <si>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</si>
  <si>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</si>
  <si>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</si>
  <si>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</si>
  <si>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</si>
  <si>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</si>
  <si>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</si>
  <si>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</si>
  <si>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</si>
  <si>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</si>
  <si>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</si>
  <si>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</si>
  <si>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</si>
  <si>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</si>
  <si>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</si>
  <si>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</si>
  <si>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</si>
  <si>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</si>
  <si>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</si>
  <si>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</si>
  <si>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</si>
  <si>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</si>
  <si>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</si>
  <si>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</si>
  <si>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</si>
  <si>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</si>
  <si>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</si>
  <si>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</si>
  <si>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</si>
  <si>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</si>
  <si>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</si>
  <si>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</si>
  <si>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</si>
  <si>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</si>
  <si>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</si>
  <si>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</si>
  <si>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</si>
  <si>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</si>
  <si>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</si>
  <si>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</si>
  <si>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</si>
  <si>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</si>
  <si>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</si>
  <si>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</si>
  <si>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</si>
  <si>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</si>
  <si>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</si>
  <si>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</si>
  <si>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</si>
  <si>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</si>
  <si>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</si>
  <si>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</si>
  <si>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</si>
  <si>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</si>
  <si>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</si>
  <si>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</si>
  <si>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</si>
  <si>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</si>
  <si>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</si>
  <si>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</si>
  <si>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</si>
  <si>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</si>
  <si>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</si>
  <si>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</si>
  <si>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</si>
  <si>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</si>
  <si>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</si>
  <si>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</si>
  <si>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</si>
  <si>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</si>
  <si>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</si>
  <si>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</si>
  <si>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</si>
  <si>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</si>
  <si>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</si>
  <si>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</si>
  <si>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</si>
  <si>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</si>
  <si>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</si>
  <si>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</si>
  <si>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</si>
  <si>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</si>
  <si>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</si>
  <si>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</si>
  <si>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</si>
  <si>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</si>
  <si>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</si>
  <si>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</si>
  <si>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</si>
  <si>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</si>
  <si>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</si>
  <si>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</si>
  <si>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</si>
  <si>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</si>
  <si>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</si>
  <si>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</si>
  <si>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</si>
  <si>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</si>
  <si>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</si>
  <si>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</si>
  <si>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</si>
  <si>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</si>
  <si>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</si>
  <si>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</si>
  <si>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</si>
  <si>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</si>
  <si>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</si>
  <si>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</si>
  <si>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</si>
  <si>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</si>
  <si>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</si>
  <si>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</si>
  <si>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</si>
  <si>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</si>
  <si>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</si>
  <si>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</si>
  <si>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</si>
  <si>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</si>
  <si>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</si>
  <si>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</si>
  <si>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</si>
  <si>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</si>
  <si>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</si>
  <si>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</si>
  <si>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</si>
  <si>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</si>
  <si>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</si>
  <si>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</si>
  <si>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</si>
  <si>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</si>
  <si>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</si>
  <si>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</si>
  <si>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</si>
  <si>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</si>
  <si>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</si>
  <si>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</si>
  <si>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</si>
  <si>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</si>
  <si>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</si>
  <si>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</si>
  <si>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</si>
  <si>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</si>
  <si>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</si>
  <si>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</si>
  <si>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</si>
  <si>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</si>
  <si>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</si>
  <si>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</si>
  <si>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</si>
  <si>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</si>
  <si>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</si>
  <si>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</si>
  <si>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</si>
  <si>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</si>
  <si>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</si>
  <si>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</si>
  <si>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</si>
  <si>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</si>
  <si>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</si>
  <si>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</si>
  <si>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</si>
  <si>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</si>
  <si>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</si>
  <si>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</si>
  <si>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</si>
  <si>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</si>
  <si>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</si>
  <si>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</si>
  <si>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</si>
  <si>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</si>
  <si>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</si>
  <si>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</si>
  <si>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</si>
  <si>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</si>
  <si>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</si>
  <si>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</si>
  <si>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</si>
  <si>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</si>
  <si>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</si>
  <si>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</si>
  <si>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</si>
  <si>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</si>
  <si>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</si>
  <si>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</si>
  <si>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</si>
  <si>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</si>
  <si>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</si>
  <si>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</si>
  <si>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</si>
  <si>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</si>
  <si>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</si>
  <si>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</si>
  <si>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</si>
  <si>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</si>
  <si>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</si>
  <si>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</si>
  <si>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</si>
  <si>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</si>
  <si>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</si>
  <si>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</si>
  <si>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</si>
  <si>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</si>
  <si>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</si>
  <si>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</si>
  <si>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</si>
  <si>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</si>
  <si>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</si>
  <si>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</si>
  <si>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</si>
  <si>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</si>
  <si>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</si>
  <si>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</si>
  <si>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</si>
  <si>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</si>
  <si>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</si>
  <si>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</si>
  <si>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</si>
  <si>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</si>
  <si>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</si>
  <si>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</si>
  <si>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</si>
  <si>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</si>
  <si>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</si>
  <si>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</si>
  <si>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</si>
  <si>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</si>
  <si>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</si>
  <si>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</si>
  <si>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</si>
  <si>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</si>
  <si>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</si>
  <si>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</si>
  <si>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</si>
  <si>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</si>
  <si>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</si>
  <si>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</si>
  <si>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</si>
  <si>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</si>
  <si>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</si>
  <si>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</si>
  <si>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</si>
  <si>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</si>
  <si>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</si>
  <si>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</si>
  <si>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</si>
  <si>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</si>
  <si>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</si>
  <si>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</si>
  <si>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</si>
  <si>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</si>
  <si>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</si>
  <si>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</si>
  <si>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</si>
  <si>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</si>
  <si>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</si>
  <si>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</si>
  <si>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</si>
  <si>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</si>
  <si>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</si>
  <si>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</si>
  <si>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</si>
  <si>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</si>
  <si>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</si>
  <si>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</si>
  <si>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</si>
  <si>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</si>
  <si>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</si>
  <si>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</si>
  <si>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</si>
  <si>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</si>
  <si>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</si>
  <si>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</si>
  <si>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</si>
  <si>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</si>
  <si>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</si>
  <si>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</si>
  <si>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</si>
  <si>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</si>
  <si>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</si>
  <si>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</si>
  <si>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</si>
  <si>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</si>
  <si>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</si>
  <si>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</si>
  <si>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</si>
  <si>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</si>
  <si>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</si>
  <si>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</si>
  <si>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</si>
  <si>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</si>
  <si>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</si>
  <si>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</si>
  <si>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</si>
  <si>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</si>
  <si>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</si>
  <si>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</si>
  <si>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</si>
  <si>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</si>
  <si>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</si>
  <si>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</si>
  <si>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</si>
  <si>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</si>
  <si>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</si>
  <si>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</si>
  <si>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</si>
  <si>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</si>
  <si>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</si>
  <si>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</si>
  <si>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</si>
  <si>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</si>
  <si>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</si>
  <si>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</si>
  <si>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</si>
  <si>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</si>
  <si>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</si>
  <si>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</si>
  <si>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</si>
  <si>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</si>
  <si>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</si>
  <si>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</si>
  <si>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</si>
  <si>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</si>
  <si>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</si>
  <si>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</si>
  <si>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</si>
  <si>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</si>
  <si>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</si>
  <si>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</si>
  <si>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</si>
  <si>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</si>
  <si>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</si>
  <si>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</si>
  <si>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</si>
  <si>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</si>
  <si>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</si>
  <si>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</si>
  <si>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</si>
  <si>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</si>
  <si>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</si>
  <si>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</si>
  <si>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</si>
  <si>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</si>
  <si>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</si>
  <si>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</si>
  <si>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</si>
  <si>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</si>
  <si>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</si>
  <si>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</si>
  <si>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</si>
  <si>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</si>
  <si>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</si>
  <si>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</si>
  <si>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</si>
  <si>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</si>
  <si>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</si>
  <si>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</si>
  <si>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</si>
  <si>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</si>
  <si>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</si>
  <si>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</si>
  <si>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</si>
  <si>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</si>
  <si>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</si>
  <si>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</si>
  <si>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</si>
  <si>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</si>
  <si>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</si>
  <si>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</si>
  <si>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</si>
  <si>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</si>
  <si>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</si>
  <si>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</si>
  <si>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</si>
  <si>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</si>
  <si>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</si>
  <si>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</si>
  <si>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</si>
  <si>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</si>
  <si>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</si>
  <si>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</si>
  <si>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</si>
  <si>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</si>
  <si>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</si>
  <si>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</si>
  <si>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</si>
  <si>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</si>
  <si>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</si>
  <si>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</si>
  <si>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</si>
  <si>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</si>
  <si>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</si>
  <si>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</si>
  <si>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</si>
  <si>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</si>
  <si>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</si>
  <si>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</si>
  <si>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</si>
  <si>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</si>
  <si>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</si>
  <si>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</si>
  <si>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</si>
  <si>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</si>
  <si>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</si>
  <si>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</si>
  <si>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</si>
  <si>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</si>
  <si>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</si>
  <si>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</si>
  <si>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</si>
  <si>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</si>
  <si>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</si>
  <si>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</si>
  <si>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</si>
  <si>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</si>
  <si>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</si>
  <si>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</si>
  <si>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</si>
  <si>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</si>
  <si>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</si>
  <si>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</si>
  <si>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</si>
  <si>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</si>
  <si>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</si>
  <si>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</si>
  <si>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</si>
  <si>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</si>
  <si>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</si>
  <si>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</si>
  <si>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</si>
  <si>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</si>
  <si>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</si>
  <si>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</si>
  <si>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</si>
  <si>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</si>
  <si>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</si>
  <si>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</si>
  <si>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</si>
  <si>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</si>
  <si>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</si>
  <si>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</si>
  <si>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</si>
  <si>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</si>
  <si>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</si>
  <si>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</si>
  <si>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</si>
  <si>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</si>
  <si>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</si>
  <si>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</si>
  <si>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</si>
  <si>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</si>
  <si>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</si>
  <si>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</si>
  <si>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</si>
  <si>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</si>
  <si>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</si>
  <si>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</si>
  <si>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</si>
  <si>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</si>
  <si>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</si>
  <si>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</si>
  <si>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</si>
  <si>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</si>
  <si>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</si>
  <si>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</si>
  <si>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</si>
  <si>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</si>
  <si>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</si>
  <si>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</si>
  <si>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</si>
  <si>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</si>
  <si>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</si>
  <si>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</si>
  <si>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</si>
  <si>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</si>
  <si>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</si>
  <si>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</si>
  <si>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</si>
  <si>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</si>
  <si>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</si>
  <si>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</si>
  <si>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</si>
  <si>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</si>
  <si>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</si>
  <si>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</si>
  <si>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</si>
  <si>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</si>
  <si>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</si>
  <si>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</si>
  <si>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</si>
  <si>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</si>
  <si>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</si>
  <si>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</si>
  <si>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</si>
  <si>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</si>
  <si>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</si>
  <si>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</si>
  <si>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</si>
  <si>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</si>
  <si>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</si>
  <si>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</si>
  <si>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</si>
  <si>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</si>
  <si>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</si>
  <si>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</si>
  <si>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</si>
  <si>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</si>
  <si>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</si>
  <si>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</si>
  <si>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</si>
  <si>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</si>
  <si>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</si>
  <si>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</si>
  <si>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</si>
  <si>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</si>
  <si>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</si>
  <si>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</si>
  <si>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</si>
  <si>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</si>
  <si>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</si>
  <si>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</si>
  <si>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</si>
  <si>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</si>
  <si>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</si>
  <si>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</si>
  <si>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</si>
  <si>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</si>
  <si>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</si>
  <si>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</si>
  <si>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</si>
  <si>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</si>
  <si>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</si>
  <si>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</si>
  <si>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</si>
  <si>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</si>
  <si>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</si>
  <si>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</si>
  <si>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</si>
  <si>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</si>
  <si>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</si>
  <si>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</si>
  <si>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</si>
  <si>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</si>
  <si>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</si>
  <si>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</si>
  <si>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</si>
  <si>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</si>
  <si>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</si>
  <si>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</si>
  <si>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</si>
  <si>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</si>
  <si>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</si>
  <si>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</si>
  <si>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</si>
  <si>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</si>
  <si>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</si>
  <si>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</si>
  <si>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</si>
  <si>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</si>
  <si>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</si>
  <si>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</si>
  <si>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</si>
  <si>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</si>
  <si>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</si>
  <si>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</si>
  <si>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</si>
  <si>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</si>
  <si>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</si>
  <si>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</si>
  <si>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</si>
  <si>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</si>
  <si>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</si>
  <si>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</si>
  <si>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</si>
  <si>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</si>
  <si>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</si>
  <si>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</si>
  <si>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</si>
  <si>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</si>
  <si>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</si>
  <si>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</si>
  <si>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</si>
  <si>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</si>
  <si>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</si>
  <si>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</si>
  <si>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</si>
  <si>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</si>
  <si>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</si>
  <si>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</si>
  <si>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</si>
  <si>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</si>
  <si>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</si>
  <si>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</si>
  <si>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</si>
  <si>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</si>
  <si>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</si>
  <si>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</si>
  <si>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</si>
  <si>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</si>
  <si>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</si>
  <si>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</si>
  <si>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</si>
  <si>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</si>
  <si>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</si>
  <si>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</si>
  <si>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</si>
  <si>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</si>
  <si>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</si>
  <si>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</si>
  <si>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</si>
  <si>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</si>
  <si>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</si>
  <si>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</si>
  <si>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</si>
  <si>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</si>
  <si>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</si>
  <si>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</si>
  <si>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</si>
  <si>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</si>
  <si>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</si>
  <si>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</si>
  <si>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</si>
  <si>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</si>
  <si>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</si>
  <si>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</si>
  <si>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</si>
  <si>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</si>
  <si>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</si>
  <si>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</si>
  <si>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</si>
  <si>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</si>
  <si>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</si>
  <si>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</si>
  <si>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</si>
  <si>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</si>
  <si>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</si>
  <si>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</si>
  <si>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</si>
  <si>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</si>
  <si>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</si>
  <si>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</si>
  <si>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</si>
  <si>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</si>
  <si>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</si>
  <si>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</si>
  <si>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</si>
  <si>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</si>
  <si>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</si>
  <si>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</si>
  <si>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</si>
  <si>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</si>
  <si>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</si>
  <si>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</si>
  <si>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</si>
  <si>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</si>
  <si>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</si>
  <si>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</si>
  <si>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</si>
  <si>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</si>
  <si>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</si>
  <si>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</si>
  <si>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</si>
  <si>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</si>
  <si>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</si>
  <si>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</si>
  <si>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</si>
  <si>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</si>
  <si>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</si>
  <si>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</si>
  <si>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</si>
  <si>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</si>
  <si>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</si>
  <si>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</si>
  <si>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</si>
  <si>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</si>
  <si>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</si>
  <si>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</si>
  <si>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</si>
  <si>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</si>
  <si>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</si>
  <si>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</si>
  <si>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</si>
  <si>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</si>
  <si>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</si>
  <si>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</si>
  <si>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</si>
  <si>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</si>
  <si>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</si>
  <si>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</si>
  <si>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</si>
  <si>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</si>
  <si>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</si>
  <si>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</si>
  <si>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</si>
  <si>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</si>
  <si>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</si>
  <si>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</si>
  <si>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</si>
  <si>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</si>
  <si>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</si>
  <si>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</si>
  <si>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</si>
  <si>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</si>
  <si>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</si>
  <si>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</si>
  <si>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</si>
  <si>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</si>
  <si>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</si>
  <si>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</si>
  <si>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</si>
  <si>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</si>
  <si>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</si>
  <si>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</si>
  <si>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</si>
  <si>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</si>
  <si>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</si>
  <si>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</si>
  <si>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</si>
  <si>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</si>
  <si>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</si>
  <si>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</si>
  <si>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</si>
  <si>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</si>
  <si>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</si>
  <si>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</si>
  <si>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</si>
  <si>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</si>
  <si>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</si>
  <si>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</si>
  <si>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</si>
  <si>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</si>
  <si>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</si>
  <si>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</si>
  <si>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</si>
  <si>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</si>
  <si>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</si>
  <si>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</si>
  <si>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</si>
  <si>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</si>
  <si>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</si>
  <si>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</si>
  <si>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</si>
  <si>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</si>
  <si>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</si>
  <si>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</si>
  <si>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</si>
  <si>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</si>
  <si>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</si>
  <si>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</si>
  <si>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</si>
  <si>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</si>
  <si>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</si>
  <si>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</si>
  <si>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</si>
  <si>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</si>
  <si>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</si>
  <si>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</si>
  <si>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</si>
  <si>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</si>
  <si>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</si>
  <si>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</si>
  <si>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</si>
  <si>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</si>
  <si>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</si>
  <si>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</si>
  <si>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</si>
  <si>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</si>
  <si>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</si>
  <si>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</si>
  <si>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</si>
  <si>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</si>
  <si>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</si>
  <si>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</si>
  <si>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</si>
  <si>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</si>
  <si>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</si>
  <si>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</si>
  <si>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</si>
  <si>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</si>
  <si>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</si>
  <si>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</si>
  <si>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</si>
  <si>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</si>
  <si>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</si>
  <si>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</si>
  <si>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</si>
  <si>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</si>
  <si>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</si>
  <si>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</si>
  <si>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</si>
  <si>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</si>
  <si>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</si>
  <si>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</si>
  <si>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</si>
  <si>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</si>
  <si>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</si>
  <si>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</si>
  <si>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</si>
  <si>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</si>
  <si>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</si>
  <si>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</si>
  <si>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</si>
  <si>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</si>
  <si>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</si>
  <si>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</si>
  <si>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</si>
  <si>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</si>
  <si>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</si>
  <si>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</si>
  <si>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</si>
  <si>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</si>
  <si>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</si>
  <si>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</si>
  <si>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</si>
  <si>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</si>
  <si>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</si>
  <si>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</si>
  <si>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</si>
  <si>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</si>
  <si>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</si>
  <si>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</si>
  <si>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</si>
  <si>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</si>
  <si>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</si>
  <si>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</si>
  <si>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</si>
  <si>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</si>
  <si>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</si>
  <si>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</si>
  <si>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</si>
  <si>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</si>
  <si>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</si>
  <si>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</si>
  <si>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</si>
  <si>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</si>
  <si>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</si>
  <si>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</si>
  <si>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</si>
  <si>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</si>
  <si>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</si>
  <si>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</si>
  <si>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</si>
  <si>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</si>
  <si>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</si>
  <si>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</si>
  <si>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</si>
  <si>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</si>
  <si>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</si>
  <si>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</si>
  <si>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</si>
  <si>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</si>
  <si>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</si>
  <si>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</si>
  <si>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</si>
  <si>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</si>
  <si>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</si>
  <si>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</si>
  <si>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</si>
  <si>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</si>
  <si>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</si>
  <si>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</si>
  <si>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</si>
  <si>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</si>
  <si>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</si>
  <si>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</si>
  <si>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</si>
  <si>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</si>
  <si>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</si>
  <si>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</si>
  <si>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</si>
  <si>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</si>
  <si>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</si>
  <si>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</si>
  <si>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</si>
  <si>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</si>
  <si>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</si>
  <si>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</si>
  <si>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</si>
  <si>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</si>
  <si>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</si>
  <si>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</si>
  <si>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</si>
  <si>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</si>
  <si>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</si>
  <si>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</si>
  <si>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</si>
  <si>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</si>
  <si>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</si>
  <si>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</si>
  <si>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</si>
  <si>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</si>
  <si>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</si>
  <si>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</si>
  <si>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</si>
  <si>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</si>
  <si>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</si>
  <si>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</si>
  <si>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</si>
  <si>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</si>
  <si>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</si>
  <si>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</si>
  <si>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</si>
  <si>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</si>
  <si>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</si>
  <si>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</si>
  <si>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</si>
  <si>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</si>
  <si>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</si>
  <si>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</si>
  <si>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</si>
  <si>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</si>
  <si>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</si>
  <si>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</si>
  <si>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</si>
  <si>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</si>
  <si>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</si>
  <si>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</si>
  <si>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</si>
  <si>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</si>
  <si>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</si>
  <si>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</si>
  <si>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</si>
  <si>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</si>
  <si>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</si>
  <si>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</si>
  <si>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</si>
  <si>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</si>
  <si>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</si>
  <si>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</si>
  <si>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</si>
  <si>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</si>
  <si>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</si>
  <si>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</si>
  <si>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</si>
  <si>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</si>
  <si>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</si>
  <si>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</si>
  <si>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</si>
  <si>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</si>
  <si>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</si>
  <si>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</si>
  <si>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</si>
  <si>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</si>
  <si>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</si>
  <si>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</si>
  <si>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</si>
  <si>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</si>
  <si>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</si>
  <si>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</si>
  <si>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</si>
  <si>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</si>
  <si>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</si>
  <si>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</si>
  <si>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</si>
  <si>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</si>
  <si>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</si>
  <si>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</si>
  <si>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</si>
  <si>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</si>
  <si>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</si>
  <si>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</si>
  <si>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</si>
  <si>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</si>
  <si>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</si>
  <si>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</si>
  <si>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</si>
  <si>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</si>
  <si>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</si>
  <si>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</si>
  <si>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</si>
  <si>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</si>
  <si>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</si>
  <si>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</si>
  <si>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</si>
  <si>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</si>
  <si>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</si>
  <si>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</si>
  <si>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</si>
  <si>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</si>
  <si>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</si>
  <si>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</si>
  <si>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</si>
  <si>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</si>
  <si>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</si>
  <si>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</si>
  <si>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</si>
  <si>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</si>
  <si>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</si>
  <si>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</si>
  <si>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</si>
  <si>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</si>
  <si>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</si>
  <si>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</si>
  <si>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</si>
  <si>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</si>
  <si>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</si>
  <si>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</si>
  <si>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</si>
  <si>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</si>
  <si>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</si>
  <si>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</si>
  <si>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</si>
  <si>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</si>
  <si>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</si>
  <si>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</si>
  <si>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</si>
  <si>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</si>
  <si>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</si>
  <si>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</si>
  <si>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</si>
  <si>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</si>
  <si>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</si>
  <si>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</si>
  <si>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</si>
  <si>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</si>
  <si>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</si>
  <si>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</si>
  <si>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</si>
  <si>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</si>
  <si>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</si>
  <si>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</si>
  <si>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</si>
  <si>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</si>
  <si>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</si>
  <si>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</si>
  <si>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</si>
  <si>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</si>
  <si>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</si>
  <si>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</si>
  <si>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</si>
  <si>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</si>
  <si>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</si>
  <si>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</si>
  <si>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</si>
  <si>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</si>
  <si>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</si>
  <si>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</si>
  <si>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</si>
  <si>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</si>
  <si>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</si>
  <si>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</si>
  <si>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</si>
  <si>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</si>
  <si>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</si>
  <si>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</si>
  <si>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</si>
  <si>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</si>
  <si>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</si>
  <si>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</si>
  <si>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</si>
  <si>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</si>
  <si>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</si>
  <si>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</si>
  <si>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</si>
  <si>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</si>
  <si>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</si>
  <si>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</si>
  <si>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</si>
  <si>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</si>
  <si>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</si>
  <si>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</si>
  <si>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</si>
  <si>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</si>
  <si>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</si>
  <si>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</si>
  <si>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</si>
  <si>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</si>
  <si>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</si>
  <si>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</si>
  <si>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</si>
  <si>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</si>
  <si>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</si>
  <si>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</si>
  <si>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</si>
  <si>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</si>
  <si>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</si>
  <si>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</si>
  <si>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</si>
  <si>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</si>
  <si>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</si>
  <si>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</si>
  <si>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</si>
  <si>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</si>
  <si>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</si>
  <si>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</si>
  <si>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</si>
  <si>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</si>
  <si>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</si>
  <si>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</si>
  <si>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</si>
  <si>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</si>
  <si>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</si>
  <si>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</si>
  <si>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</si>
  <si>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</si>
  <si>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</si>
  <si>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</si>
  <si>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</si>
  <si>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</si>
  <si>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</si>
  <si>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</si>
  <si>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</si>
  <si>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</si>
  <si>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</si>
  <si>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</si>
  <si>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</si>
  <si>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</si>
  <si>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</si>
  <si>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</si>
  <si>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</si>
  <si>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</si>
  <si>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</si>
  <si>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</si>
  <si>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</si>
  <si>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</si>
  <si>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</si>
  <si>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</si>
  <si>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</si>
  <si>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</si>
  <si>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</si>
  <si>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</si>
  <si>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</si>
  <si>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</si>
  <si>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</si>
  <si>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</si>
  <si>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</si>
  <si>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</si>
  <si>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</si>
  <si>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</si>
  <si>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</si>
  <si>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</si>
  <si>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</si>
  <si>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</si>
  <si>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</si>
  <si>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</si>
  <si>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</si>
  <si>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</si>
  <si>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</si>
  <si>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</si>
  <si>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</si>
  <si>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</si>
  <si>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</si>
  <si>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</si>
  <si>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</si>
  <si>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</si>
  <si>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</si>
  <si>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</si>
  <si>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</si>
  <si>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</si>
  <si>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</si>
  <si>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</si>
  <si>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</si>
  <si>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</si>
  <si>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</si>
  <si>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</si>
  <si>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</si>
  <si>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</si>
  <si>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</si>
  <si>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</si>
  <si>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</si>
  <si>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</si>
  <si>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</si>
  <si>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</si>
  <si>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</si>
  <si>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</si>
  <si>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</si>
  <si>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</si>
  <si>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</si>
  <si>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</si>
  <si>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</si>
  <si>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</si>
  <si>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</si>
  <si>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</si>
  <si>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</si>
  <si>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</si>
  <si>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</si>
  <si>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</si>
  <si>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</si>
  <si>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</si>
  <si>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</si>
  <si>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</si>
  <si>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</si>
  <si>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</si>
  <si>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</si>
  <si>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</si>
  <si>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</si>
  <si>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</si>
  <si>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</si>
  <si>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</si>
  <si>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</si>
  <si>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</si>
  <si>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</si>
  <si>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</si>
  <si>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</si>
  <si>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</si>
  <si>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</si>
  <si>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</si>
  <si>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</si>
  <si>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</si>
  <si>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</si>
  <si>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</si>
  <si>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</si>
  <si>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</si>
  <si>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</si>
  <si>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</si>
  <si>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</si>
  <si>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</si>
  <si>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</si>
  <si>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</si>
  <si>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</si>
  <si>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</si>
  <si>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</si>
  <si>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</si>
  <si>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</si>
  <si>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</si>
  <si>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</si>
  <si>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</si>
  <si>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</si>
  <si>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</si>
  <si>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</si>
  <si>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</si>
  <si>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</si>
  <si>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</si>
  <si>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</si>
  <si>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</si>
  <si>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</si>
  <si>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</si>
  <si>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</si>
  <si>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</si>
  <si>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</si>
  <si>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</si>
  <si>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</si>
  <si>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</si>
  <si>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</si>
  <si>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</si>
  <si>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</si>
  <si>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</si>
  <si>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</si>
  <si>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</si>
  <si>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</si>
  <si>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</si>
  <si>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</si>
  <si>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</si>
  <si>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</si>
  <si>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</si>
  <si>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</si>
  <si>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</si>
  <si>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</si>
  <si>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</si>
  <si>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</si>
  <si>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</si>
  <si>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</si>
  <si>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</si>
  <si>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</si>
  <si>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</si>
  <si>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</si>
  <si>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</si>
  <si>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</si>
  <si>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</si>
  <si>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</si>
  <si>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</si>
  <si>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</si>
  <si>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</si>
  <si>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</si>
  <si>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</si>
  <si>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</si>
  <si>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</si>
  <si>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</si>
  <si>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</si>
  <si>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</si>
  <si>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</si>
  <si>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</si>
  <si>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</si>
  <si>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</si>
  <si>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</si>
  <si>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</si>
  <si>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</si>
  <si>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</si>
  <si>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</si>
  <si>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</si>
  <si>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</si>
  <si>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</si>
  <si>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</si>
  <si>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</si>
  <si>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</si>
  <si>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</si>
  <si>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</si>
  <si>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</si>
  <si>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</si>
  <si>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</si>
  <si>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</si>
  <si>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</si>
  <si>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</si>
  <si>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</si>
  <si>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</si>
  <si>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</si>
  <si>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</si>
  <si>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</si>
  <si>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</si>
  <si>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</si>
  <si>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</si>
  <si>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</si>
  <si>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</si>
  <si>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</si>
  <si>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</si>
  <si>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</si>
  <si>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</si>
  <si>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</si>
  <si>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</si>
  <si>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</si>
  <si>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</si>
  <si>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</si>
  <si>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</si>
  <si>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</si>
  <si>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</si>
  <si>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</si>
  <si>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</si>
  <si>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</si>
  <si>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</si>
  <si>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</si>
  <si>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</si>
  <si>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</si>
  <si>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</si>
  <si>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</si>
  <si>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</si>
  <si>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</si>
  <si>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</si>
  <si>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</si>
  <si>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</si>
  <si>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</si>
  <si>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</si>
  <si>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</si>
  <si>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</si>
  <si>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</si>
  <si>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</si>
  <si>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</si>
  <si>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</si>
  <si>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</si>
  <si>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</si>
  <si>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</si>
  <si>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</si>
  <si>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</si>
  <si>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</si>
  <si>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</si>
  <si>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</si>
  <si>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</si>
  <si>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</si>
  <si>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</si>
  <si>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</si>
  <si>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</si>
  <si>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</si>
  <si>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</si>
  <si>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</si>
  <si>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</si>
  <si>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</si>
  <si>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</si>
  <si>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</si>
  <si>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</si>
  <si>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</si>
  <si>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</si>
  <si>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</si>
  <si>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</si>
  <si>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</si>
  <si>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</si>
  <si>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</si>
  <si>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</si>
  <si>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</si>
  <si>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</si>
  <si>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</si>
  <si>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</si>
  <si>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</si>
  <si>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</si>
  <si>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</si>
  <si>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</si>
  <si>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</si>
  <si>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</si>
  <si>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</si>
  <si>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</si>
  <si>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</si>
  <si>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</si>
  <si>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</si>
  <si>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</si>
  <si>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</si>
  <si>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</si>
  <si>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</si>
  <si>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</si>
  <si>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</si>
  <si>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</si>
  <si>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</si>
  <si>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</si>
  <si>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</si>
  <si>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</si>
  <si>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</si>
  <si>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</si>
  <si>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</si>
  <si>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</si>
  <si>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</si>
  <si>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</si>
  <si>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</si>
  <si>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</si>
  <si>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</si>
  <si>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</si>
  <si>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</si>
  <si>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</si>
  <si>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</si>
  <si>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</si>
  <si>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</si>
  <si>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</si>
  <si>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</si>
  <si>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</si>
  <si>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</si>
  <si>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</si>
  <si>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</si>
  <si>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</si>
  <si>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</si>
  <si>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</si>
  <si>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</si>
  <si>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</si>
  <si>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</si>
  <si>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</si>
  <si>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</si>
  <si>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</si>
  <si>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</si>
  <si>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</si>
  <si>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</si>
  <si>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</si>
  <si>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</si>
  <si>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</si>
  <si>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</si>
  <si>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</si>
  <si>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</si>
  <si>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</si>
  <si>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</si>
  <si>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</si>
  <si>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</si>
  <si>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</si>
  <si>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</si>
  <si>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</si>
  <si>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</si>
  <si>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</si>
  <si>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</si>
  <si>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</si>
  <si>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</si>
  <si>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</si>
  <si>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</si>
  <si>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</si>
  <si>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</si>
  <si>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</si>
  <si>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</si>
  <si>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</si>
  <si>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</si>
  <si>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</si>
  <si>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</si>
  <si>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</si>
  <si>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</si>
  <si>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</si>
  <si>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</si>
  <si>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</si>
  <si>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</si>
  <si>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</si>
  <si>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</si>
  <si>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</si>
  <si>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</si>
  <si>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</si>
  <si>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</si>
  <si>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</si>
  <si>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</si>
  <si>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</si>
  <si>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</si>
  <si>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</si>
  <si>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</si>
  <si>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</si>
  <si>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</si>
  <si>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</si>
  <si>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</si>
  <si>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</si>
  <si>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</si>
  <si>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</si>
  <si>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</si>
  <si>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</si>
  <si>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</si>
  <si>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</si>
  <si>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</si>
  <si>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</si>
  <si>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</si>
  <si>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</si>
  <si>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</si>
  <si>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</si>
  <si>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</si>
  <si>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</si>
  <si>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</si>
  <si>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</si>
  <si>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</si>
  <si>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</si>
  <si>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</si>
  <si>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</si>
  <si>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</si>
  <si>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</si>
  <si>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</si>
  <si>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</si>
  <si>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</si>
  <si>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</si>
  <si>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</si>
  <si>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</si>
  <si>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</si>
  <si>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</si>
  <si>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</si>
  <si>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</si>
  <si>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</si>
  <si>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</si>
  <si>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</si>
  <si>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</si>
  <si>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</si>
  <si>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</si>
  <si>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</si>
  <si>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</si>
  <si>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</si>
  <si>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</si>
  <si>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</si>
  <si>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</si>
  <si>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</si>
  <si>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</si>
  <si>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</si>
  <si>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</si>
  <si>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</si>
  <si>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</si>
  <si>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</si>
  <si>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</si>
  <si>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</si>
  <si>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</si>
  <si>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</si>
  <si>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</si>
  <si>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</si>
  <si>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</si>
  <si>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</si>
  <si>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</si>
  <si>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</si>
  <si>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</si>
  <si>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</si>
  <si>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</si>
  <si>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</si>
  <si>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</si>
  <si>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</si>
  <si>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</si>
  <si>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</si>
  <si>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</si>
  <si>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</si>
  <si>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</si>
  <si>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</si>
  <si>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</si>
  <si>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</si>
  <si>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</si>
  <si>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</si>
  <si>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</si>
  <si>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</si>
  <si>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</si>
  <si>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</si>
  <si>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</si>
  <si>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</si>
  <si>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</si>
  <si>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</si>
  <si>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</si>
  <si>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</si>
  <si>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</si>
  <si>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</si>
  <si>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</si>
  <si>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</si>
  <si>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</si>
  <si>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</si>
  <si>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</si>
  <si>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</si>
  <si>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</si>
  <si>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</si>
  <si>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</si>
  <si>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</si>
  <si>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</si>
  <si>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</si>
  <si>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</si>
  <si>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</si>
  <si>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</si>
  <si>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</si>
  <si>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</si>
  <si>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</si>
  <si>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</si>
  <si>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</si>
  <si>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</si>
  <si>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</si>
  <si>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</si>
  <si>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</si>
  <si>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</si>
  <si>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</si>
  <si>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</si>
  <si>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</si>
  <si>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</si>
  <si>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</si>
  <si>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</si>
  <si>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</si>
  <si>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</si>
  <si>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</si>
  <si>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</si>
  <si>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</si>
  <si>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</si>
  <si>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</si>
  <si>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</si>
  <si>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</si>
  <si>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</si>
  <si>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</si>
  <si>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</si>
  <si>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</si>
  <si>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</si>
  <si>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</si>
  <si>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</si>
  <si>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</si>
  <si>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</si>
  <si>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</si>
  <si>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</si>
  <si>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</si>
  <si>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</si>
  <si>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</si>
  <si>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</si>
  <si>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</si>
  <si>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</si>
  <si>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</si>
  <si>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</si>
  <si>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</si>
  <si>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</si>
  <si>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</si>
  <si>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</si>
  <si>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</si>
  <si>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</si>
  <si>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</si>
  <si>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</si>
  <si>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</si>
  <si>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</si>
  <si>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</si>
  <si>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</si>
  <si>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</si>
  <si>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</si>
  <si>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</si>
  <si>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</si>
  <si>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</si>
  <si>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</si>
  <si>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</si>
  <si>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</si>
  <si>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</si>
  <si>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</si>
  <si>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</si>
  <si>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</si>
  <si>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</si>
  <si>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</si>
  <si>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</si>
  <si>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</si>
  <si>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</si>
  <si>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</si>
  <si>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</si>
  <si>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</si>
  <si>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</si>
  <si>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</si>
  <si>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</si>
  <si>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</si>
  <si>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</si>
  <si>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</si>
  <si>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</si>
  <si>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</si>
  <si>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</si>
  <si>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</si>
  <si>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</si>
  <si>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</si>
  <si>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</si>
  <si>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</si>
  <si>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</si>
  <si>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</si>
  <si>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</si>
  <si>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</si>
  <si>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</si>
  <si>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</si>
  <si>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</si>
  <si>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</si>
  <si>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</si>
  <si>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</si>
  <si>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</si>
  <si>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</si>
  <si>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</si>
  <si>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</si>
  <si>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</si>
  <si>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</si>
  <si>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</si>
  <si>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</si>
  <si>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</si>
  <si>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</si>
  <si>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</si>
  <si>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</si>
  <si>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</si>
  <si>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</si>
  <si>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</si>
  <si>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</si>
  <si>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</si>
  <si>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</si>
  <si>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</si>
  <si>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</si>
  <si>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</si>
  <si>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</si>
  <si>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</si>
  <si>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</si>
  <si>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</si>
  <si>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</si>
  <si>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</si>
  <si>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</si>
  <si>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</si>
  <si>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</si>
  <si>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</si>
  <si>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</si>
  <si>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</si>
  <si>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</si>
  <si>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</si>
  <si>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</si>
  <si>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</si>
  <si>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</si>
  <si>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</si>
  <si>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</si>
  <si>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</si>
  <si>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</si>
  <si>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</si>
  <si>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</si>
  <si>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</si>
  <si>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</si>
  <si>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</si>
  <si>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</si>
  <si>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</si>
  <si>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</si>
  <si>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</si>
  <si>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</si>
  <si>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</si>
  <si>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</si>
  <si>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</si>
  <si>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</si>
  <si>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</si>
  <si>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</si>
  <si>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</si>
  <si>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</si>
  <si>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</si>
  <si>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</si>
  <si>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</si>
  <si>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</si>
  <si>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</si>
  <si>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</si>
  <si>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</si>
  <si>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</si>
  <si>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</si>
  <si>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</si>
  <si>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</si>
  <si>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</si>
  <si>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</si>
  <si>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</si>
  <si>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</si>
  <si>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</si>
  <si>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</si>
  <si>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</si>
  <si>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</si>
  <si>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</si>
  <si>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</si>
  <si>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</si>
  <si>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</si>
  <si>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</si>
  <si>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</si>
  <si>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</si>
  <si>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</si>
  <si>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</si>
  <si>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</si>
  <si>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</si>
  <si>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</si>
  <si>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</si>
  <si>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</si>
  <si>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</si>
  <si>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</si>
  <si>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</si>
  <si>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</si>
  <si>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</si>
  <si>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</si>
  <si>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</si>
  <si>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</si>
  <si>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</si>
  <si>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</si>
  <si>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</si>
  <si>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</si>
  <si>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</si>
  <si>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</si>
  <si>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</si>
  <si>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</si>
  <si>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</si>
  <si>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</si>
  <si>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</si>
  <si>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</si>
  <si>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</si>
  <si>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</si>
  <si>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</si>
  <si>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</si>
  <si>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</si>
  <si>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</si>
  <si>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</si>
  <si>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</si>
  <si>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</si>
  <si>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</si>
  <si>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</si>
  <si>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</si>
  <si>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</si>
  <si>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</si>
  <si>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</si>
  <si>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</si>
  <si>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</si>
  <si>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</si>
  <si>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</si>
  <si>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</si>
  <si>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</si>
  <si>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</si>
  <si>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</si>
  <si>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</si>
  <si>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</si>
  <si>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</si>
  <si>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</si>
  <si>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</si>
  <si>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</si>
  <si>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</si>
  <si>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</si>
  <si>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</si>
  <si>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</si>
  <si>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</si>
  <si>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</si>
  <si>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</si>
  <si>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</si>
  <si>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</si>
  <si>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</si>
  <si>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</si>
  <si>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</si>
  <si>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</si>
  <si>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</si>
  <si>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</si>
  <si>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</si>
  <si>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</si>
  <si>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</si>
  <si>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</si>
  <si>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</si>
  <si>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</si>
  <si>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</si>
  <si>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</si>
  <si>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</si>
  <si>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</si>
  <si>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</si>
  <si>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</si>
  <si>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</si>
  <si>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</si>
  <si>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</si>
  <si>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</si>
  <si>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</si>
  <si>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</si>
  <si>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</si>
  <si>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</si>
  <si>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</si>
  <si>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</si>
  <si>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</si>
  <si>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</si>
  <si>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</si>
  <si>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</si>
  <si>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</si>
  <si>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</si>
  <si>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</si>
  <si>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</si>
  <si>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</si>
  <si>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</si>
  <si>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</si>
  <si>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</si>
  <si>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</si>
  <si>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</si>
  <si>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</si>
  <si>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</si>
  <si>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</si>
  <si>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</si>
  <si>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</si>
  <si>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</si>
  <si>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</si>
  <si>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</si>
  <si>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</si>
  <si>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</si>
  <si>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</si>
  <si>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</si>
  <si>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</si>
  <si>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</si>
  <si>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</si>
  <si>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</si>
  <si>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</si>
  <si>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</si>
  <si>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</si>
  <si>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</si>
  <si>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</si>
  <si>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</si>
  <si>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</si>
  <si>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</si>
  <si>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</si>
  <si>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</si>
  <si>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</si>
  <si>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</si>
  <si>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</si>
  <si>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</si>
  <si>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</si>
  <si>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</si>
  <si>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</si>
  <si>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</si>
  <si>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</si>
  <si>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</si>
  <si>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</si>
  <si>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</si>
  <si>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</si>
  <si>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</si>
  <si>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</si>
  <si>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</si>
  <si>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</si>
  <si>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</si>
  <si>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</si>
  <si>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</si>
  <si>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</si>
  <si>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</si>
  <si>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</si>
  <si>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</si>
  <si>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</si>
  <si>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</si>
  <si>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</si>
  <si>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</si>
  <si>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</si>
  <si>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</si>
  <si>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</si>
  <si>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</si>
  <si>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</si>
  <si>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</si>
  <si>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</si>
  <si>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</si>
  <si>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</si>
  <si>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</si>
  <si>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</si>
  <si>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</si>
  <si>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</si>
  <si>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</si>
  <si>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</si>
  <si>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</si>
  <si>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</si>
  <si>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</si>
  <si>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</si>
  <si>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</si>
  <si>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</si>
  <si>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</si>
  <si>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</si>
  <si>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</si>
  <si>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</si>
  <si>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</si>
  <si>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</si>
  <si>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</si>
  <si>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</si>
  <si>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</si>
  <si>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</si>
  <si>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</si>
  <si>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</si>
  <si>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</si>
  <si>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</si>
  <si>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</si>
  <si>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</si>
  <si>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</si>
  <si>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</si>
  <si>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</si>
  <si>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</si>
  <si>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</si>
  <si>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</si>
  <si>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</si>
  <si>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</si>
  <si>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</si>
  <si>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</si>
  <si>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</si>
  <si>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</si>
  <si>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</si>
  <si>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</si>
  <si>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</si>
  <si>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</si>
  <si>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</si>
  <si>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</si>
  <si>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</si>
  <si>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</si>
  <si>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</si>
  <si>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</si>
  <si>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</si>
  <si>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</si>
  <si>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</si>
  <si>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</si>
  <si>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</si>
  <si>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</si>
  <si>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</si>
  <si>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</si>
  <si>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</si>
  <si>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</si>
  <si>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</si>
  <si>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</si>
  <si>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</si>
  <si>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</si>
  <si>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</si>
  <si>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</si>
  <si>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</si>
  <si>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</si>
  <si>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</si>
  <si>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</si>
  <si>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</si>
  <si>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</si>
  <si>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</si>
  <si>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</si>
  <si>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</si>
  <si>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</si>
  <si>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</si>
  <si>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</si>
  <si>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</si>
  <si>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</si>
  <si>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</si>
  <si>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</si>
  <si>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</si>
  <si>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</si>
  <si>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</si>
  <si>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</si>
  <si>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</si>
  <si>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</si>
  <si>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</si>
  <si>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</si>
  <si>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</si>
  <si>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</si>
  <si>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</si>
  <si>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</si>
  <si>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</si>
  <si>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</si>
  <si>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</si>
  <si>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</si>
  <si>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</si>
  <si>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</si>
  <si>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</si>
  <si>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</si>
  <si>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</si>
  <si>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</si>
  <si>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</si>
  <si>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</si>
  <si>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</si>
  <si>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</si>
  <si>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</si>
  <si>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</si>
  <si>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</si>
  <si>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</si>
  <si>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</si>
  <si>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</si>
  <si>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</si>
  <si>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</si>
  <si>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</si>
  <si>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</si>
  <si>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</si>
  <si>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</si>
  <si>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</si>
  <si>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</si>
  <si>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</si>
  <si>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</si>
  <si>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</si>
  <si>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</si>
  <si>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</si>
  <si>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</si>
  <si>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</si>
  <si>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</si>
  <si>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</si>
  <si>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</si>
  <si>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</si>
  <si>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</si>
  <si>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</si>
  <si>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</si>
  <si>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</si>
  <si>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</si>
  <si>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</si>
  <si>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</si>
  <si>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</si>
  <si>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</si>
  <si>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</si>
  <si>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</si>
  <si>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</si>
  <si>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</si>
  <si>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</si>
  <si>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</si>
  <si>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</si>
  <si>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</si>
  <si>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</si>
  <si>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</si>
  <si>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</si>
  <si>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</si>
  <si>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</si>
  <si>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</si>
  <si>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</si>
  <si>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</si>
  <si>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</si>
  <si>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</si>
  <si>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</si>
  <si>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</si>
  <si>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</si>
  <si>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</si>
  <si>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</si>
  <si>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</si>
  <si>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</si>
  <si>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</si>
  <si>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</si>
  <si>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</si>
  <si>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</si>
  <si>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</si>
  <si>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</si>
  <si>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</si>
  <si>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</si>
  <si>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</si>
  <si>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</si>
  <si>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</si>
  <si>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</si>
  <si>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</si>
  <si>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</si>
  <si>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</si>
  <si>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</si>
  <si>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</si>
  <si>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</si>
  <si>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</si>
  <si>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</si>
  <si>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</si>
  <si>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</si>
  <si>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</si>
  <si>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</si>
  <si>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</si>
  <si>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</si>
  <si>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</si>
  <si>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</si>
  <si>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</si>
  <si>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</si>
  <si>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</si>
  <si>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</si>
  <si>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</si>
  <si>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</si>
  <si>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</si>
  <si>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</si>
  <si>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</si>
  <si>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</si>
  <si>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</si>
  <si>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</si>
  <si>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</si>
  <si>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</si>
  <si>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</si>
  <si>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</si>
  <si>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</si>
  <si>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</si>
  <si>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</si>
  <si>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</si>
  <si>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</si>
  <si>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</si>
  <si>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</si>
  <si>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</si>
  <si>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</si>
  <si>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</si>
  <si>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</si>
  <si>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</si>
  <si>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</si>
  <si>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</si>
  <si>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</si>
  <si>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</si>
  <si>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</si>
  <si>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</si>
  <si>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</si>
  <si>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</si>
  <si>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</si>
  <si>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</si>
  <si>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</si>
  <si>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</si>
  <si>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</si>
  <si>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</si>
  <si>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</si>
  <si>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</si>
  <si>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</si>
  <si>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</si>
  <si>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</si>
  <si>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</si>
  <si>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</si>
  <si>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</si>
  <si>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</si>
  <si>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</si>
  <si>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</si>
  <si>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</si>
  <si>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</si>
  <si>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</si>
  <si>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</si>
  <si>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</si>
  <si>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</si>
  <si>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</si>
  <si>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</si>
  <si>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</si>
  <si>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</si>
  <si>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</si>
  <si>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</si>
  <si>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</si>
  <si>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</si>
  <si>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</si>
  <si>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</si>
  <si>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</si>
  <si>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</si>
  <si>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</si>
  <si>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</si>
  <si>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</si>
  <si>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</si>
  <si>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</si>
  <si>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</si>
  <si>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</si>
  <si>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</si>
  <si>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</si>
  <si>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</si>
  <si>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</si>
  <si>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</si>
  <si>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</si>
  <si>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</si>
  <si>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</si>
  <si>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</si>
  <si>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</si>
  <si>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</si>
  <si>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</si>
  <si>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</si>
  <si>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</si>
  <si>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</si>
  <si>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</si>
  <si>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</si>
  <si>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</si>
  <si>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</si>
  <si>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</si>
  <si>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</si>
  <si>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</si>
  <si>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</si>
  <si>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</si>
  <si>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</si>
  <si>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</si>
  <si>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</si>
  <si>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</si>
  <si>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</si>
  <si>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</si>
  <si>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</si>
  <si>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</si>
  <si>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</si>
  <si>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</si>
  <si>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</si>
  <si>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</si>
  <si>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</si>
  <si>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</si>
  <si>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</si>
  <si>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</si>
  <si>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</si>
  <si>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</si>
  <si>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</si>
  <si>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</si>
  <si>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</si>
  <si>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</si>
  <si>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</si>
  <si>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</si>
  <si>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</si>
  <si>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</si>
  <si>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</si>
  <si>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</si>
  <si>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</si>
  <si>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</si>
  <si>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</si>
  <si>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</si>
  <si>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</si>
  <si>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</si>
  <si>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</si>
  <si>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</si>
  <si>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</si>
  <si>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</si>
  <si>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</si>
  <si>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</si>
  <si>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</si>
  <si>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</si>
  <si>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</si>
  <si>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</si>
  <si>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</si>
  <si>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</si>
  <si>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</si>
  <si>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</si>
  <si>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</si>
  <si>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</si>
  <si>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</si>
  <si>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</si>
  <si>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</si>
  <si>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</si>
  <si>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</si>
  <si>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</si>
  <si>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</si>
  <si>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</si>
  <si>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</si>
  <si>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</si>
  <si>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</si>
  <si>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</si>
  <si>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</si>
  <si>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</si>
  <si>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</si>
  <si>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</si>
  <si>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</si>
  <si>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</si>
  <si>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</si>
  <si>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</si>
  <si>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</si>
  <si>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</si>
  <si>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</si>
  <si>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</si>
  <si>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</si>
  <si>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</si>
  <si>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</si>
  <si>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</si>
  <si>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</si>
  <si>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</si>
  <si>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</si>
  <si>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</si>
  <si>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</si>
  <si>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</si>
  <si>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</si>
  <si>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</si>
  <si>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</si>
  <si>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</si>
  <si>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</si>
  <si>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</si>
  <si>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</si>
  <si>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</si>
  <si>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</si>
  <si>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</si>
  <si>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</si>
  <si>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</si>
  <si>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</si>
  <si>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</si>
  <si>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</si>
  <si>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</si>
  <si>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</si>
  <si>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</si>
  <si>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</si>
  <si>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</si>
  <si>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</si>
  <si>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</si>
  <si>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</si>
  <si>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</si>
  <si>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</si>
  <si>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</si>
  <si>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</si>
  <si>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</si>
  <si>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</si>
  <si>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</si>
  <si>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</si>
  <si>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</si>
  <si>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</si>
  <si>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</si>
  <si>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</si>
  <si>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</si>
  <si>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</si>
  <si>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</si>
  <si>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</si>
  <si>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</si>
  <si>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</si>
  <si>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</si>
  <si>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</si>
  <si>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</si>
  <si>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</si>
  <si>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</si>
  <si>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</si>
  <si>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</si>
  <si>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</si>
  <si>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</si>
  <si>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</si>
  <si>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</si>
  <si>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</si>
  <si>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</si>
  <si>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</si>
  <si>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</si>
  <si>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</si>
  <si>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</si>
  <si>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</si>
  <si>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</si>
  <si>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</si>
  <si>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</si>
  <si>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</si>
  <si>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</si>
  <si>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</si>
  <si>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</si>
  <si>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</si>
  <si>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</si>
  <si>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</si>
  <si>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</si>
  <si>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</si>
  <si>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</si>
  <si>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</si>
  <si>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</si>
  <si>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</si>
  <si>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</si>
  <si>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</si>
  <si>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</si>
  <si>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</si>
  <si>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</si>
  <si>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</si>
  <si>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</si>
  <si>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</si>
  <si>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</si>
  <si>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</si>
  <si>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</si>
  <si>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</si>
  <si>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</si>
  <si>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</si>
  <si>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</si>
  <si>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</si>
  <si>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</si>
  <si>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</si>
  <si>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</si>
  <si>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</si>
  <si>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</si>
  <si>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</si>
  <si>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</si>
  <si>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</si>
  <si>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</si>
  <si>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</si>
  <si>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</si>
  <si>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</si>
  <si>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</si>
  <si>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</si>
  <si>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</si>
  <si>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</si>
  <si>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</si>
  <si>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</si>
  <si>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</si>
  <si>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</si>
  <si>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</si>
  <si>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</si>
  <si>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</si>
  <si>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</si>
  <si>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</si>
  <si>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</si>
  <si>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</si>
  <si>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</si>
  <si>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</si>
  <si>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</si>
  <si>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</si>
  <si>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</si>
  <si>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</si>
  <si>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</si>
  <si>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</si>
  <si>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</si>
  <si>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</si>
  <si>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</si>
  <si>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</si>
  <si>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</si>
  <si>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</si>
  <si>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</si>
  <si>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</si>
  <si>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</si>
  <si>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</si>
  <si>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</si>
  <si>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</si>
  <si>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</si>
  <si>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</si>
  <si>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</si>
  <si>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</si>
  <si>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</si>
  <si>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</si>
  <si>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</si>
  <si>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</si>
  <si>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</si>
  <si>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</si>
  <si>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</si>
  <si>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</si>
  <si>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</si>
  <si>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</si>
  <si>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</si>
  <si>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</si>
  <si>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</si>
  <si>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</si>
  <si>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</si>
  <si>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</si>
  <si>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</si>
  <si>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</si>
  <si>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</si>
  <si>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</si>
  <si>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</si>
  <si>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</si>
  <si>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</si>
  <si>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</si>
  <si>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</si>
  <si>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</si>
  <si>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</si>
  <si>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</si>
  <si>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</si>
  <si>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</si>
  <si>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</si>
  <si>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</si>
  <si>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</si>
  <si>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</si>
  <si>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</si>
  <si>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</si>
  <si>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</si>
  <si>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</si>
  <si>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</si>
  <si>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</si>
  <si>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</si>
  <si>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</si>
  <si>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</si>
  <si>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</si>
  <si>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</si>
  <si>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</si>
  <si>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</si>
  <si>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</si>
  <si>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</si>
  <si>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</si>
  <si>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</si>
  <si>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</si>
  <si>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</si>
  <si>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</si>
  <si>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</si>
  <si>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</si>
  <si>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</si>
  <si>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</si>
  <si>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</si>
  <si>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</si>
  <si>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</si>
  <si>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</si>
  <si>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</si>
  <si>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</si>
  <si>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</si>
  <si>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</si>
  <si>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</si>
  <si>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</si>
  <si>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</si>
  <si>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</si>
  <si>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</si>
  <si>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</si>
  <si>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</si>
  <si>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</si>
  <si>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</si>
  <si>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</si>
  <si>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</si>
  <si>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</si>
  <si>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</si>
  <si>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</si>
  <si>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</si>
  <si>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</si>
  <si>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</si>
  <si>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</si>
  <si>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</si>
  <si>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</si>
  <si>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</si>
  <si>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</si>
  <si>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</si>
  <si>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</si>
  <si>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</si>
  <si>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</si>
  <si>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</si>
  <si>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</si>
  <si>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</si>
  <si>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</si>
  <si>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</si>
  <si>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</si>
  <si>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</si>
  <si>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</si>
  <si>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</si>
  <si>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</si>
  <si>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</si>
  <si>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</si>
  <si>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</si>
  <si>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</si>
  <si>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</si>
  <si>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</si>
  <si>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</si>
  <si>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</si>
  <si>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</si>
  <si>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</si>
  <si>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</si>
  <si>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</si>
  <si>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</si>
  <si>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</si>
  <si>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</si>
  <si>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</si>
  <si>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</si>
  <si>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</si>
  <si>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</si>
  <si>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</si>
  <si>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</si>
  <si>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</si>
  <si>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</si>
  <si>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</si>
  <si>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</si>
  <si>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</si>
  <si>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</si>
  <si>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</si>
  <si>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</si>
  <si>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</si>
  <si>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</si>
  <si>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</si>
  <si>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</si>
  <si>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</si>
  <si>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</si>
  <si>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</si>
  <si>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</si>
  <si>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</si>
  <si>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</si>
  <si>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</si>
  <si>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</si>
  <si>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</si>
  <si>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</si>
  <si>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</si>
  <si>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</si>
  <si>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</si>
  <si>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</si>
  <si>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</si>
  <si>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</si>
  <si>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</si>
  <si>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</si>
  <si>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</si>
  <si>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</si>
  <si>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</si>
  <si>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</si>
  <si>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</si>
  <si>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</si>
  <si>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</si>
  <si>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</si>
  <si>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</si>
  <si>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</si>
  <si>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</si>
  <si>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</si>
  <si>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</si>
  <si>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</si>
  <si>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</si>
  <si>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</si>
  <si>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</si>
  <si>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</si>
  <si>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</si>
  <si>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</si>
  <si>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</si>
  <si>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</si>
  <si>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</si>
  <si>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</si>
  <si>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</si>
  <si>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</si>
  <si>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</si>
  <si>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</si>
  <si>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</si>
  <si>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</si>
  <si>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</si>
  <si>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</si>
  <si>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</si>
  <si>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</si>
  <si>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</si>
  <si>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</si>
  <si>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</si>
  <si>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</si>
  <si>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</si>
  <si>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</si>
  <si>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</si>
  <si>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</si>
  <si>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</si>
  <si>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</si>
  <si>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</si>
  <si>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</si>
  <si>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</si>
  <si>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</si>
  <si>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</si>
  <si>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</si>
  <si>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</si>
  <si>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</si>
  <si>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</si>
  <si>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</si>
  <si>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</si>
  <si>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</si>
  <si>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</si>
  <si>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</si>
  <si>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</si>
  <si>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</si>
  <si>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</si>
  <si>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</si>
  <si>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</si>
  <si>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</si>
  <si>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</si>
  <si>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</si>
  <si>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</si>
  <si>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</si>
  <si>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</si>
  <si>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</si>
  <si>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</si>
  <si>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</si>
  <si>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</si>
  <si>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</si>
  <si>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</si>
  <si>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</si>
  <si>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</si>
  <si>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</si>
  <si>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</si>
  <si>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</si>
  <si>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</si>
  <si>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</si>
  <si>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</si>
  <si>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</si>
  <si>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</si>
  <si>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</si>
  <si>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</si>
  <si>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</si>
  <si>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</si>
  <si>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</si>
  <si>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</si>
  <si>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</si>
  <si>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</si>
  <si>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</si>
  <si>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</si>
  <si>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</si>
  <si>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</si>
  <si>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</si>
  <si>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</si>
  <si>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</si>
  <si>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</si>
  <si>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</si>
  <si>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</si>
  <si>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</si>
  <si>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</si>
  <si>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</si>
  <si>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</si>
  <si>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</si>
  <si>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</si>
  <si>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</si>
  <si>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</si>
  <si>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</si>
  <si>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</si>
  <si>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</si>
  <si>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</si>
  <si>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</si>
  <si>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</si>
  <si>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</si>
  <si>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</si>
  <si>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</si>
  <si>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</si>
  <si>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</si>
  <si>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</si>
  <si>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</si>
  <si>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</si>
  <si>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</si>
  <si>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</si>
  <si>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</si>
  <si>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</si>
  <si>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</si>
  <si>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</si>
  <si>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</si>
  <si>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</si>
  <si>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</si>
  <si>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</si>
  <si>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</si>
  <si>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</si>
  <si>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</si>
  <si>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</si>
  <si>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</si>
  <si>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</si>
  <si>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</si>
  <si>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</si>
  <si>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</si>
  <si>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</si>
  <si>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</si>
  <si>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</si>
  <si>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</si>
  <si>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</si>
  <si>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</si>
  <si>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</si>
  <si>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</si>
  <si>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</si>
  <si>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</si>
  <si>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</si>
  <si>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</si>
  <si>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</si>
  <si>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</si>
  <si>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</si>
  <si>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</si>
  <si>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</si>
  <si>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</si>
  <si>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</si>
  <si>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</si>
  <si>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</si>
  <si>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</si>
  <si>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</si>
  <si>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</si>
  <si>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</si>
  <si>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</si>
  <si>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</si>
  <si>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</si>
  <si>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</si>
  <si>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</si>
  <si>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</si>
  <si>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</si>
  <si>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</si>
  <si>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</si>
  <si>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</si>
  <si>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</si>
  <si>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</si>
  <si>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</si>
  <si>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</si>
  <si>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</si>
  <si>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</si>
  <si>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</si>
  <si>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</si>
  <si>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</si>
  <si>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</si>
  <si>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</si>
  <si>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</si>
  <si>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</si>
  <si>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</si>
  <si>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</si>
  <si>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</si>
  <si>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</si>
  <si>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</si>
  <si>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</si>
  <si>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</si>
  <si>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</si>
  <si>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</si>
  <si>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</si>
  <si>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</si>
  <si>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</si>
  <si>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</si>
  <si>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</si>
  <si>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</si>
  <si>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</si>
  <si>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</si>
  <si>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</si>
  <si>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</si>
  <si>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</si>
  <si>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</si>
  <si>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</si>
  <si>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</si>
  <si>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</si>
  <si>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</si>
  <si>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</si>
  <si>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</si>
  <si>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</si>
  <si>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</si>
  <si>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</si>
  <si>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</si>
  <si>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</si>
  <si>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</si>
  <si>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</si>
  <si>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</si>
  <si>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</si>
  <si>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</si>
  <si>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</si>
  <si>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</si>
  <si>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</si>
  <si>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</si>
  <si>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</si>
  <si>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</si>
  <si>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</si>
  <si>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</si>
  <si>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</si>
  <si>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</si>
  <si>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</si>
  <si>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</si>
  <si>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</si>
  <si>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</si>
  <si>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</si>
  <si>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</si>
  <si>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</si>
  <si>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</si>
  <si>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</si>
  <si>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</si>
  <si>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</si>
  <si>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</si>
  <si>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</si>
  <si>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</si>
  <si>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</si>
  <si>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</si>
  <si>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</si>
  <si>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</si>
  <si>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</si>
  <si>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</si>
  <si>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</si>
  <si>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</si>
  <si>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</si>
  <si>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</si>
  <si>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</si>
  <si>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</si>
  <si>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</si>
  <si>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</si>
  <si>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</si>
  <si>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</si>
  <si>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</si>
  <si>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</si>
  <si>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</si>
  <si>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</si>
  <si>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</si>
  <si>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</si>
  <si>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</si>
  <si>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</si>
  <si>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</si>
  <si>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</si>
  <si>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</si>
  <si>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</si>
  <si>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</si>
  <si>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</si>
  <si>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</si>
  <si>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</si>
  <si>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</si>
  <si>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</si>
  <si>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</si>
  <si>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</si>
  <si>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</si>
  <si>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</si>
  <si>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</si>
  <si>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</si>
  <si>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</si>
  <si>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</si>
  <si>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</si>
  <si>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</si>
  <si>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</si>
  <si>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</si>
  <si>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</si>
  <si>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</si>
  <si>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</si>
  <si>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</si>
  <si>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</si>
  <si>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</si>
  <si>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</si>
  <si>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</si>
  <si>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</si>
  <si>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</si>
  <si>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</si>
  <si>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</si>
  <si>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</si>
  <si>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</si>
  <si>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</si>
  <si>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</si>
  <si>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</si>
  <si>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</si>
  <si>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</si>
  <si>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</si>
  <si>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</si>
  <si>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</si>
  <si>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</si>
  <si>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</si>
  <si>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</si>
  <si>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</si>
  <si>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</si>
  <si>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</si>
  <si>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</si>
  <si>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</si>
  <si>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</si>
  <si>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</si>
  <si>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</si>
  <si>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</si>
  <si>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</si>
  <si>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</si>
  <si>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</si>
  <si>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</si>
  <si>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</si>
  <si>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</si>
  <si>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</si>
  <si>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</si>
  <si>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</si>
  <si>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</si>
  <si>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</si>
  <si>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</si>
  <si>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</si>
  <si>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</si>
  <si>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</si>
  <si>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</si>
  <si>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</si>
  <si>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</si>
  <si>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</si>
  <si>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</si>
  <si>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</si>
  <si>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</si>
  <si>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</si>
  <si>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</si>
  <si>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</si>
  <si>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</si>
  <si>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</si>
  <si>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</si>
  <si>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</si>
  <si>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</si>
  <si>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</si>
  <si>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</si>
  <si>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</si>
  <si>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</si>
  <si>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</si>
  <si>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</si>
  <si>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</si>
  <si>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</si>
  <si>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</si>
  <si>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</si>
  <si>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</si>
  <si>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</si>
  <si>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</si>
  <si>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</si>
  <si>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</si>
  <si>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</si>
  <si>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</si>
  <si>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</si>
  <si>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</si>
  <si>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</si>
  <si>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</si>
  <si>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</si>
  <si>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</si>
  <si>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</si>
  <si>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</si>
  <si>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</si>
  <si>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</si>
  <si>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</si>
  <si>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</si>
  <si>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</si>
  <si>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</si>
  <si>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</si>
  <si>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</si>
  <si>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</si>
  <si>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</si>
  <si>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</si>
  <si>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</si>
  <si>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</si>
  <si>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</si>
  <si>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</si>
  <si>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</si>
  <si>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</si>
  <si>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</si>
  <si>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</si>
  <si>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</si>
  <si>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</si>
  <si>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</si>
  <si>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</si>
  <si>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</si>
  <si>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</si>
  <si>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</si>
  <si>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</si>
  <si>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</si>
  <si>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</si>
  <si>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</si>
  <si>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</si>
  <si>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</si>
  <si>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</si>
  <si>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</si>
  <si>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</si>
  <si>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</si>
  <si>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</si>
  <si>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</si>
  <si>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</si>
  <si>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</si>
  <si>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</si>
  <si>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</si>
  <si>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</si>
  <si>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</si>
  <si>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</si>
  <si>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</si>
  <si>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</si>
  <si>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</si>
  <si>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</si>
  <si>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</si>
  <si>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</si>
  <si>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</si>
  <si>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</si>
  <si>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</si>
  <si>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</si>
  <si>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</si>
  <si>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</si>
  <si>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</si>
  <si>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</si>
  <si>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</si>
  <si>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</si>
  <si>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</si>
  <si>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</si>
  <si>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</si>
  <si>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</si>
  <si>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</si>
  <si>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</si>
  <si>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</si>
  <si>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</si>
  <si>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</si>
  <si>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</si>
  <si>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</si>
  <si>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</si>
  <si>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</si>
  <si>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</si>
  <si>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</si>
  <si>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</si>
  <si>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</si>
  <si>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</si>
  <si>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</si>
  <si>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</si>
  <si>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</si>
  <si>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</si>
  <si>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</si>
  <si>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</si>
  <si>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</si>
  <si>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</si>
  <si>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</si>
  <si>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</si>
  <si>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</si>
  <si>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</si>
  <si>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</si>
  <si>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</si>
  <si>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</si>
  <si>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</si>
  <si>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</si>
  <si>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</si>
  <si>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</si>
  <si>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</si>
  <si>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</si>
  <si>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</si>
  <si>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</si>
  <si>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</si>
  <si>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</si>
  <si>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</si>
  <si>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</si>
  <si>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</si>
  <si>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</si>
  <si>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</si>
  <si>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</si>
  <si>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</si>
  <si>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</si>
  <si>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</si>
  <si>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</si>
  <si>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</si>
  <si>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</si>
  <si>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</si>
  <si>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</si>
  <si>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</si>
  <si>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</si>
  <si>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</si>
  <si>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</si>
  <si>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</si>
  <si>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</si>
  <si>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</si>
  <si>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</si>
  <si>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</si>
  <si>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</si>
  <si>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</si>
  <si>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</si>
  <si>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</si>
  <si>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</si>
  <si>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</si>
  <si>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</si>
  <si>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</si>
  <si>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</si>
  <si>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</si>
  <si>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</si>
  <si>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</si>
  <si>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</si>
  <si>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</si>
  <si>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</si>
  <si>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</si>
  <si>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</si>
  <si>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</si>
  <si>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</si>
  <si>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</si>
  <si>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</si>
  <si>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</si>
  <si>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</si>
  <si>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</si>
  <si>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</si>
  <si>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</si>
  <si>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</si>
  <si>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</si>
  <si>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</si>
  <si>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</si>
  <si>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</si>
  <si>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</si>
  <si>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</si>
  <si>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</si>
  <si>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</si>
  <si>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</si>
  <si>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</si>
  <si>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</si>
  <si>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</si>
  <si>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</si>
  <si>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</si>
  <si>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</si>
  <si>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</si>
  <si>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</si>
  <si>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</si>
  <si>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</si>
  <si>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</si>
  <si>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</si>
  <si>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</si>
  <si>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</si>
  <si>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</si>
  <si>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</si>
  <si>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</si>
  <si>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</si>
  <si>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</si>
  <si>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</si>
  <si>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</si>
  <si>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</si>
  <si>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</si>
  <si>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</si>
  <si>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</si>
  <si>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</si>
  <si>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</si>
  <si>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</si>
  <si>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</si>
  <si>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</si>
  <si>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</si>
  <si>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</si>
  <si>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</si>
  <si>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</si>
  <si>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</si>
  <si>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</si>
  <si>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</si>
  <si>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</si>
  <si>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</si>
  <si>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</si>
  <si>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</si>
  <si>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</si>
  <si>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</si>
  <si>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</si>
  <si>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</si>
  <si>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</si>
  <si>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</si>
  <si>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</si>
  <si>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</si>
  <si>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</si>
  <si>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</si>
  <si>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</si>
  <si>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</si>
  <si>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</si>
  <si>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</si>
  <si>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</si>
  <si>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</si>
  <si>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</si>
  <si>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</si>
  <si>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</si>
  <si>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</si>
  <si>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</si>
  <si>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</si>
  <si>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</si>
  <si>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</si>
  <si>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</si>
  <si>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</si>
  <si>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</si>
  <si>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</si>
  <si>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</si>
  <si>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</si>
  <si>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</si>
  <si>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</si>
  <si>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</si>
  <si>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</si>
  <si>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</si>
  <si>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</si>
  <si>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</si>
  <si>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</si>
  <si>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</si>
  <si>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</si>
  <si>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</si>
  <si>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</si>
  <si>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</si>
  <si>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</si>
  <si>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</si>
  <si>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</si>
  <si>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</si>
  <si>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</si>
  <si>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</si>
  <si>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</si>
  <si>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</si>
  <si>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</si>
  <si>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</si>
  <si>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</si>
  <si>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</si>
  <si>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</si>
  <si>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</si>
  <si>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</si>
  <si>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</si>
  <si>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</si>
  <si>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</si>
  <si>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</si>
  <si>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</si>
  <si>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</si>
  <si>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</si>
  <si>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</si>
  <si>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</si>
  <si>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</si>
  <si>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</si>
  <si>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</si>
  <si>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</si>
  <si>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</si>
  <si>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</si>
  <si>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</si>
  <si>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</si>
  <si>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</si>
  <si>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</si>
  <si>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</si>
  <si>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</si>
  <si>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</si>
  <si>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</si>
  <si>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</si>
  <si>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</si>
  <si>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</si>
  <si>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</si>
  <si>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</si>
  <si>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</si>
  <si>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</si>
  <si>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</si>
  <si>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</si>
  <si>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</si>
  <si>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</si>
  <si>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</si>
  <si>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</si>
  <si>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</si>
  <si>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</si>
  <si>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</si>
  <si>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</si>
  <si>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</si>
  <si>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</si>
  <si>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</si>
  <si>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</si>
  <si>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</si>
  <si>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</si>
  <si>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</si>
  <si>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</si>
  <si>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</si>
  <si>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</si>
  <si>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</si>
  <si>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</si>
  <si>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</si>
  <si>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</si>
  <si>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</si>
  <si>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</si>
  <si>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</si>
  <si>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</si>
  <si>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</si>
  <si>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</si>
  <si>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</si>
  <si>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</si>
  <si>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</si>
  <si>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</si>
  <si>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</si>
  <si>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</si>
  <si>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</si>
  <si>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</si>
  <si>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</si>
  <si>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</si>
  <si>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</si>
  <si>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</si>
  <si>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</si>
  <si>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</si>
  <si>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</si>
  <si>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</si>
  <si>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</si>
  <si>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</si>
  <si>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</si>
  <si>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</si>
  <si>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</si>
  <si>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</si>
  <si>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</si>
  <si>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</si>
  <si>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</si>
  <si>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</si>
  <si>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</si>
  <si>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</si>
  <si>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</si>
  <si>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</si>
  <si>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</si>
  <si>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</si>
  <si>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</si>
  <si>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</si>
  <si>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</si>
  <si>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</si>
  <si>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</si>
  <si>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</si>
  <si>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</si>
  <si>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</si>
  <si>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</si>
  <si>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</si>
  <si>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</si>
  <si>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</si>
  <si>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</si>
  <si>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</si>
  <si>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</si>
  <si>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</si>
  <si>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</si>
  <si>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</si>
  <si>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</si>
  <si>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</si>
  <si>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</si>
  <si>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</si>
  <si>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</si>
  <si>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</si>
  <si>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</si>
  <si>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</si>
  <si>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</si>
  <si>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</si>
  <si>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</si>
  <si>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</si>
  <si>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</si>
  <si>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</si>
  <si>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</si>
  <si>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</si>
  <si>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</si>
  <si>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</si>
  <si>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</si>
  <si>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</si>
  <si>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</si>
  <si>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</si>
  <si>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</si>
  <si>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</si>
  <si>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</si>
  <si>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</si>
  <si>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</si>
  <si>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</si>
  <si>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</si>
  <si>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</si>
  <si>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</si>
  <si>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</si>
  <si>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</si>
  <si>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</si>
  <si>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</si>
  <si>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</si>
  <si>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</si>
  <si>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</si>
  <si>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</si>
  <si>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</si>
  <si>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</si>
  <si>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</si>
  <si>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</si>
  <si>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</si>
  <si>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</si>
  <si>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</si>
  <si>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</si>
  <si>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</si>
  <si>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</si>
  <si>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</si>
  <si>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</si>
  <si>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</si>
  <si>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</si>
  <si>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</si>
  <si>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</si>
  <si>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</si>
  <si>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</si>
  <si>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</si>
  <si>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</si>
  <si>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</si>
  <si>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</si>
  <si>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</si>
  <si>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</si>
  <si>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</si>
  <si>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</si>
  <si>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</si>
  <si>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</si>
  <si>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</si>
  <si>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</si>
  <si>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</si>
  <si>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</si>
  <si>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</si>
  <si>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</si>
  <si>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</si>
  <si>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</si>
  <si>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</si>
  <si>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</si>
  <si>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</si>
  <si>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</si>
  <si>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</si>
  <si>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</si>
  <si>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</si>
  <si>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</si>
  <si>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</si>
  <si>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</si>
  <si>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</si>
  <si>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</si>
  <si>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</si>
  <si>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</si>
  <si>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</si>
  <si>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</si>
  <si>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</si>
  <si>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</si>
  <si>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</si>
  <si>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</si>
  <si>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</si>
  <si>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</si>
  <si>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</si>
  <si>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</si>
  <si>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</si>
  <si>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</si>
  <si>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</si>
  <si>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</si>
  <si>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</si>
  <si>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</si>
  <si>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</si>
  <si>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</si>
  <si>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</si>
  <si>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</si>
  <si>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</si>
  <si>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</si>
  <si>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</si>
  <si>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</si>
  <si>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</si>
  <si>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</si>
  <si>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</si>
  <si>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</si>
  <si>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</si>
  <si>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</si>
  <si>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</si>
  <si>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</si>
  <si>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</si>
  <si>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</si>
  <si>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</si>
  <si>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</si>
  <si>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</si>
  <si>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</si>
  <si>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</si>
  <si>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</si>
  <si>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</si>
  <si>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</si>
  <si>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</si>
  <si>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</si>
  <si>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</si>
  <si>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</si>
  <si>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</si>
  <si>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</si>
  <si>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</si>
  <si>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</si>
  <si>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</si>
  <si>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</si>
  <si>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</si>
  <si>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</si>
  <si>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</si>
  <si>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</si>
  <si>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</si>
  <si>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</si>
  <si>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</si>
  <si>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</si>
  <si>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</si>
  <si>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</si>
  <si>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</si>
  <si>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</si>
  <si>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</si>
  <si>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</si>
  <si>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</si>
  <si>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</si>
  <si>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</si>
  <si>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</si>
  <si>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</si>
  <si>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</si>
  <si>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</si>
  <si>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</si>
  <si>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</si>
  <si>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</si>
  <si>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</si>
  <si>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</si>
  <si>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</si>
  <si>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</si>
  <si>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</si>
  <si>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</si>
  <si>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</si>
  <si>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</si>
  <si>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</si>
  <si>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</si>
  <si>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</si>
  <si>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</si>
  <si>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</si>
  <si>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</si>
  <si>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</si>
  <si>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</si>
  <si>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</si>
  <si>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</si>
  <si>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</si>
  <si>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</si>
  <si>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</si>
  <si>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</si>
  <si>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</si>
  <si>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</si>
  <si>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</si>
  <si>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</si>
  <si>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</si>
  <si>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</si>
  <si>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</si>
  <si>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</si>
  <si>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</si>
  <si>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</si>
  <si>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</si>
  <si>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</si>
  <si>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</si>
  <si>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</si>
  <si>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</si>
  <si>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</si>
  <si>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</si>
  <si>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</si>
  <si>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</si>
  <si>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</si>
  <si>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</si>
  <si>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</si>
  <si>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</si>
  <si>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</si>
  <si>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</si>
  <si>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</si>
  <si>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</si>
  <si>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</si>
  <si>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</si>
  <si>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</si>
  <si>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</si>
  <si>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</si>
  <si>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</si>
  <si>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</si>
  <si>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</si>
  <si>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</si>
  <si>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</si>
  <si>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</si>
  <si>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</si>
  <si>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</si>
  <si>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</si>
  <si>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</si>
  <si>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</si>
  <si>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</si>
  <si>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</si>
  <si>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</si>
  <si>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</si>
  <si>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</si>
  <si>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</si>
  <si>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</si>
  <si>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</si>
  <si>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</si>
  <si>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</si>
  <si>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</si>
  <si>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</si>
  <si>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</si>
  <si>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</si>
  <si>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</si>
  <si>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</si>
  <si>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</si>
  <si>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</si>
  <si>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</si>
  <si>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</si>
  <si>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</si>
  <si>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</si>
  <si>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</si>
  <si>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</si>
  <si>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</si>
  <si>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</si>
  <si>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</si>
  <si>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</si>
  <si>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</si>
  <si>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</si>
  <si>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</si>
  <si>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</si>
  <si>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</si>
  <si>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</si>
  <si>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</si>
  <si>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</si>
  <si>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</si>
  <si>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</si>
  <si>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</si>
  <si>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</si>
  <si>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</si>
  <si>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</si>
  <si>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</si>
  <si>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</si>
  <si>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</si>
  <si>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</si>
  <si>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</si>
  <si>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</si>
  <si>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</si>
  <si>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</si>
  <si>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</si>
  <si>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</si>
  <si>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</si>
  <si>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</si>
  <si>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</si>
  <si>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</si>
  <si>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</si>
  <si>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</si>
  <si>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</si>
  <si>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</si>
  <si>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</si>
  <si>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</si>
  <si>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</si>
  <si>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</si>
  <si>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</si>
  <si>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</si>
  <si>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</si>
  <si>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</si>
  <si>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</si>
  <si>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</si>
  <si>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</si>
  <si>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</si>
  <si>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</si>
  <si>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</si>
  <si>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</si>
  <si>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</si>
  <si>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</si>
  <si>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</si>
  <si>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</si>
  <si>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</si>
  <si>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</si>
  <si>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</si>
  <si>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</si>
  <si>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</si>
  <si>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</si>
  <si>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</si>
  <si>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</si>
  <si>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</si>
  <si>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</si>
  <si>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</si>
  <si>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</si>
  <si>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</si>
  <si>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</si>
  <si>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</si>
  <si>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</si>
  <si>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</si>
  <si>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</si>
  <si>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</si>
  <si>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</si>
  <si>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</si>
  <si>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</si>
  <si>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</si>
  <si>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</si>
  <si>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</si>
  <si>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</si>
  <si>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</si>
  <si>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</si>
  <si>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</si>
  <si>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</si>
  <si>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</si>
  <si>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</si>
  <si>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</si>
  <si>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</si>
  <si>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</si>
  <si>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</si>
  <si>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</si>
  <si>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</si>
  <si>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</si>
  <si>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</si>
  <si>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</si>
  <si>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</si>
  <si>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</si>
  <si>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</si>
  <si>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</si>
  <si>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</si>
  <si>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</si>
  <si>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</si>
  <si>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</si>
  <si>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</si>
  <si>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</si>
  <si>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</si>
  <si>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</si>
  <si>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</si>
  <si>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</si>
  <si>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</si>
  <si>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</si>
  <si>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</si>
  <si>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</si>
  <si>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</si>
  <si>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</si>
  <si>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</si>
  <si>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</si>
  <si>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</si>
  <si>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</si>
  <si>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</si>
  <si>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</si>
  <si>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</si>
  <si>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</si>
  <si>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</si>
  <si>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</si>
  <si>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</si>
  <si>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</si>
  <si>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</si>
  <si>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</si>
  <si>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</si>
  <si>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</si>
  <si>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</si>
  <si>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</si>
  <si>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</si>
  <si>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</si>
  <si>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</si>
  <si>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</si>
  <si>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</si>
  <si>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</si>
  <si>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</si>
  <si>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</si>
  <si>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</si>
  <si>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</si>
  <si>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</si>
  <si>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</si>
  <si>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</si>
  <si>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</si>
  <si>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</si>
  <si>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</si>
  <si>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</si>
  <si>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</si>
  <si>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</si>
  <si>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</si>
  <si>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</si>
  <si>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</si>
  <si>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</si>
  <si>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</si>
  <si>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</si>
  <si>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</si>
  <si>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</si>
  <si>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</si>
  <si>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</si>
  <si>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</si>
  <si>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</si>
  <si>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</si>
  <si>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</si>
  <si>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</si>
  <si>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</si>
  <si>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</si>
  <si>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</si>
  <si>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</si>
  <si>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</si>
  <si>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</si>
  <si>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</si>
  <si>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</si>
  <si>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</si>
  <si>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</si>
  <si>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</si>
  <si>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</si>
  <si>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</si>
  <si>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</si>
  <si>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</si>
  <si>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</si>
  <si>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</si>
  <si>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</si>
  <si>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</si>
  <si>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</si>
  <si>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</si>
  <si>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</si>
  <si>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</si>
  <si>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</si>
  <si>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</si>
  <si>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</si>
  <si>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</si>
  <si>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</si>
  <si>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</si>
  <si>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</si>
  <si>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</si>
  <si>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</si>
  <si>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</si>
  <si>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</si>
  <si>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</si>
  <si>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</si>
  <si>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</si>
  <si>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</si>
  <si>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</si>
  <si>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</si>
  <si>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</si>
  <si>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</si>
  <si>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</si>
  <si>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</si>
  <si>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</si>
  <si>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</si>
  <si>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</si>
  <si>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</si>
  <si>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</si>
  <si>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</si>
  <si>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</si>
  <si>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</si>
  <si>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</si>
  <si>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</si>
  <si>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</si>
  <si>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</si>
  <si>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</si>
  <si>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</si>
  <si>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</si>
  <si>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</si>
  <si>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</si>
  <si>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</si>
  <si>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</si>
  <si>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</si>
  <si>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</si>
  <si>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</si>
  <si>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</si>
  <si>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</si>
  <si>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</si>
  <si>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</si>
  <si>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</si>
  <si>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</si>
  <si>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</si>
  <si>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</si>
  <si>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</si>
  <si>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</si>
  <si>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</si>
  <si>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</si>
  <si>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</si>
  <si>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</si>
  <si>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</si>
  <si>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</si>
  <si>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</si>
  <si>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</si>
  <si>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</si>
  <si>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</si>
  <si>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</si>
  <si>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</si>
  <si>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</si>
  <si>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</si>
  <si>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</si>
  <si>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</si>
  <si>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</si>
  <si>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</si>
  <si>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</si>
  <si>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</si>
  <si>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</si>
  <si>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</si>
  <si>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</si>
  <si>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</si>
  <si>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</si>
  <si>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</si>
  <si>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</si>
  <si>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</si>
  <si>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</si>
  <si>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</si>
  <si>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</si>
  <si>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</si>
  <si>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</si>
  <si>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</si>
  <si>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</si>
  <si>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</si>
  <si>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</si>
  <si>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</si>
  <si>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</si>
  <si>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</si>
  <si>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</si>
  <si>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</si>
  <si>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</si>
  <si>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</si>
  <si>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</si>
  <si>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</si>
  <si>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</si>
  <si>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</si>
  <si>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</si>
  <si>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</si>
  <si>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</si>
  <si>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</si>
  <si>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</si>
  <si>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</si>
  <si>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</si>
  <si>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</si>
  <si>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</si>
  <si>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</si>
  <si>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</si>
  <si>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</si>
  <si>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</si>
  <si>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</si>
  <si>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</si>
  <si>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</si>
  <si>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</si>
  <si>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</si>
  <si>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</si>
  <si>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</si>
  <si>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</si>
  <si>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</si>
  <si>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</si>
  <si>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</si>
  <si>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</si>
  <si>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</si>
  <si>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</si>
  <si>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</si>
  <si>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</si>
  <si>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</si>
  <si>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</si>
  <si>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</si>
  <si>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</si>
  <si>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</si>
  <si>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</si>
  <si>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</si>
  <si>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</si>
  <si>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</si>
  <si>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</si>
  <si>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</si>
  <si>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</si>
  <si>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</si>
  <si>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</si>
  <si>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</si>
  <si>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</si>
  <si>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</si>
  <si>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</si>
  <si>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</si>
  <si>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</si>
  <si>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</si>
  <si>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</si>
  <si>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</si>
  <si>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</si>
  <si>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</si>
  <si>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</si>
  <si>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</si>
  <si>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</si>
  <si>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</si>
  <si>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</si>
  <si>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</si>
  <si>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</si>
  <si>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</si>
  <si>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</si>
  <si>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</si>
  <si>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</si>
  <si>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</si>
  <si>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</si>
  <si>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</si>
  <si>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</si>
  <si>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</si>
  <si>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</si>
  <si>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</si>
  <si>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</si>
  <si>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</si>
  <si>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</si>
  <si>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</si>
  <si>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</si>
  <si>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</si>
  <si>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</si>
  <si>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</si>
  <si>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</si>
  <si>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</si>
  <si>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</si>
  <si>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</si>
  <si>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</si>
  <si>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</si>
  <si>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</si>
  <si>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</si>
  <si>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</si>
  <si>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</si>
  <si>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</si>
  <si>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</si>
  <si>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</si>
  <si>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</si>
  <si>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</si>
  <si>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</si>
  <si>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</si>
  <si>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</si>
  <si>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</si>
  <si>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</si>
  <si>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</si>
  <si>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</si>
  <si>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</si>
  <si>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</si>
  <si>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</si>
  <si>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</si>
  <si>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</si>
  <si>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</si>
  <si>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</si>
  <si>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</si>
  <si>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</si>
  <si>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</si>
  <si>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</si>
  <si>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</si>
  <si>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</si>
  <si>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</si>
  <si>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</si>
  <si>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</si>
  <si>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</si>
  <si>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</si>
  <si>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</si>
  <si>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</si>
  <si>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</si>
  <si>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</si>
  <si>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</si>
  <si>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</si>
  <si>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</si>
  <si>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</si>
  <si>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</si>
  <si>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</si>
  <si>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</si>
  <si>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</si>
  <si>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</si>
  <si>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</si>
  <si>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</si>
  <si>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</si>
  <si>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</si>
  <si>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</si>
  <si>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</si>
  <si>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</si>
  <si>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</si>
  <si>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</si>
  <si>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</si>
  <si>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</si>
  <si>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</si>
  <si>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</si>
  <si>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</si>
  <si>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</si>
  <si>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</si>
  <si>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</si>
  <si>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</si>
  <si>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</si>
  <si>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</si>
  <si>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</si>
  <si>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</si>
  <si>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</si>
  <si>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</si>
  <si>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</si>
  <si>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</si>
  <si>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</si>
  <si>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</si>
  <si>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</si>
  <si>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</si>
  <si>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</si>
  <si>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</si>
  <si>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</si>
  <si>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</si>
  <si>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</si>
  <si>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</si>
  <si>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</si>
  <si>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</si>
  <si>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</si>
  <si>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</si>
  <si>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</si>
  <si>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</si>
  <si>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</si>
  <si>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</si>
  <si>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</si>
  <si>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</si>
  <si>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</si>
  <si>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</si>
  <si>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</si>
  <si>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</si>
  <si>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</si>
  <si>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</si>
  <si>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</si>
  <si>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</si>
  <si>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</si>
  <si>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</si>
  <si>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</si>
  <si>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</si>
  <si>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</si>
  <si>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</si>
  <si>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</si>
  <si>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</si>
  <si>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</si>
  <si>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</si>
  <si>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</si>
  <si>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</si>
  <si>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</si>
  <si>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</si>
  <si>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</si>
  <si>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</si>
  <si>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</si>
  <si>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</si>
  <si>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</si>
  <si>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</si>
  <si>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</si>
  <si>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</si>
  <si>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</si>
  <si>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</si>
  <si>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</si>
  <si>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</si>
  <si>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</si>
  <si>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</si>
  <si>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</si>
  <si>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</si>
  <si>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</si>
  <si>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</si>
  <si>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</si>
  <si>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</si>
  <si>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</si>
  <si>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</si>
  <si>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</si>
  <si>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</si>
  <si>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</si>
  <si>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</si>
  <si>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</si>
  <si>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</si>
  <si>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</si>
  <si>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</si>
  <si>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</si>
  <si>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</si>
  <si>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</si>
  <si>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</si>
  <si>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</si>
  <si>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</si>
  <si>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</si>
  <si>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</si>
  <si>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</si>
  <si>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</si>
  <si>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</si>
  <si>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</si>
  <si>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</si>
  <si>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</si>
  <si>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</si>
  <si>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</si>
  <si>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</si>
  <si>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</si>
  <si>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</si>
  <si>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</si>
  <si>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</si>
  <si>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</si>
  <si>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</si>
  <si>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</si>
  <si>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</si>
  <si>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</si>
  <si>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</si>
  <si>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</si>
  <si>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</si>
  <si>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</si>
  <si>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</si>
  <si>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</si>
  <si>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</si>
  <si>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</si>
  <si>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</si>
  <si>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</si>
  <si>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</si>
  <si>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</si>
  <si>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</si>
  <si>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</si>
  <si>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</si>
  <si>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</si>
  <si>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</si>
  <si>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</si>
  <si>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</si>
  <si>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</si>
  <si>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</si>
  <si>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</si>
  <si>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</si>
  <si>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</si>
  <si>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</si>
  <si>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</si>
  <si>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</si>
  <si>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</si>
  <si>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</si>
  <si>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</si>
  <si>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</si>
  <si>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</si>
  <si>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</si>
  <si>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</si>
  <si>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</si>
  <si>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</si>
  <si>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</si>
  <si>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</si>
  <si>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</si>
  <si>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</si>
  <si>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</si>
  <si>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</si>
  <si>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</si>
  <si>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</si>
  <si>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</si>
  <si>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</si>
  <si>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</si>
  <si>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</si>
  <si>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</si>
  <si>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</si>
  <si>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</si>
  <si>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</si>
  <si>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</si>
  <si>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</si>
  <si>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</si>
  <si>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</si>
  <si>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</si>
  <si>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</si>
  <si>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</si>
  <si>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</si>
  <si>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</si>
  <si>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</si>
  <si>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</si>
  <si>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</si>
  <si>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</si>
  <si>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</si>
  <si>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</si>
  <si>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</si>
  <si>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</si>
  <si>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</si>
  <si>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</si>
  <si>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</si>
  <si>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</si>
  <si>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</si>
  <si>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</si>
  <si>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</si>
  <si>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</si>
  <si>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</si>
  <si>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</si>
  <si>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</si>
  <si>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</si>
  <si>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</si>
  <si>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</si>
  <si>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</si>
  <si>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</si>
  <si>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</si>
  <si>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</si>
  <si>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</si>
  <si>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</si>
  <si>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</si>
  <si>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</si>
  <si>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</si>
  <si>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</si>
  <si>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</si>
  <si>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</si>
  <si>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</si>
  <si>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</si>
  <si>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</si>
  <si>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</si>
  <si>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</si>
  <si>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</si>
  <si>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</si>
  <si>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</si>
  <si>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</si>
  <si>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</si>
  <si>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</si>
  <si>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</si>
  <si>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</si>
  <si>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</si>
  <si>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</si>
  <si>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</si>
  <si>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</si>
  <si>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</si>
  <si>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</si>
  <si>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</si>
  <si>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</si>
  <si>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</si>
  <si>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</si>
  <si>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</si>
  <si>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</si>
  <si>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</si>
  <si>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</si>
  <si>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</si>
  <si>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</si>
  <si>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</si>
  <si>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</si>
  <si>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</si>
  <si>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</si>
  <si>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</si>
  <si>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</si>
  <si>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</si>
  <si>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</si>
  <si>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</si>
  <si>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</si>
  <si>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</si>
  <si>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</si>
  <si>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</si>
  <si>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</si>
  <si>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</si>
  <si>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</si>
  <si>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</si>
  <si>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</si>
  <si>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</si>
  <si>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</si>
  <si>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</si>
  <si>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</si>
  <si>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</si>
  <si>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</si>
  <si>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</si>
  <si>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</si>
  <si>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</si>
  <si>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</si>
  <si>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</si>
  <si>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</si>
  <si>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</si>
  <si>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</si>
  <si>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</si>
  <si>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</si>
  <si>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</si>
  <si>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</si>
  <si>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</si>
  <si>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</si>
  <si>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</si>
  <si>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</si>
  <si>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</si>
  <si>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</si>
  <si>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</si>
  <si>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</si>
  <si>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</si>
  <si>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</si>
  <si>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</si>
  <si>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</si>
  <si>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</si>
  <si>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</si>
  <si>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</si>
  <si>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</si>
  <si>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</si>
  <si>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</si>
  <si>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</si>
  <si>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</si>
  <si>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</si>
  <si>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</si>
  <si>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</si>
  <si>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</si>
  <si>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</si>
  <si>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</si>
  <si>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</si>
  <si>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</si>
  <si>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</si>
  <si>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</si>
  <si>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</si>
  <si>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</si>
  <si>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</si>
  <si>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</si>
  <si>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</si>
  <si>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</si>
  <si>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</si>
  <si>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</si>
  <si>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</si>
  <si>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</si>
  <si>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</si>
  <si>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</si>
  <si>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</si>
  <si>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</si>
  <si>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</si>
  <si>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</si>
  <si>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</si>
  <si>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</si>
  <si>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</si>
  <si>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</si>
  <si>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</si>
  <si>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</si>
  <si>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</si>
  <si>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</si>
  <si>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</si>
  <si>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</si>
  <si>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</si>
  <si>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</si>
  <si>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</si>
  <si>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</si>
  <si>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</si>
  <si>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</si>
  <si>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</si>
  <si>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</si>
  <si>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</si>
  <si>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</si>
  <si>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</si>
  <si>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</si>
  <si>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</si>
  <si>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</si>
  <si>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</si>
  <si>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</si>
  <si>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</si>
  <si>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</si>
  <si>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</si>
  <si>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</si>
  <si>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</si>
  <si>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</si>
  <si>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</si>
  <si>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</si>
  <si>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</si>
  <si>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</si>
  <si>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</si>
  <si>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</si>
  <si>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</si>
  <si>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</si>
  <si>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</si>
  <si>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</si>
  <si>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</si>
  <si>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</si>
  <si>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</si>
  <si>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</si>
  <si>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</si>
  <si>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</si>
  <si>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</si>
  <si>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</si>
  <si>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</si>
  <si>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</si>
  <si>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</si>
  <si>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</si>
  <si>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</si>
  <si>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</si>
  <si>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</si>
  <si>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</si>
  <si>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</si>
  <si>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</si>
  <si>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</si>
  <si>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</si>
  <si>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</si>
  <si>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</si>
  <si>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</si>
  <si>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</si>
  <si>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</si>
  <si>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</si>
  <si>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</si>
  <si>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</si>
  <si>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</si>
  <si>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</si>
  <si>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</si>
  <si>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</si>
  <si>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</si>
  <si>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</si>
  <si>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</si>
  <si>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</si>
  <si>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</si>
  <si>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</si>
  <si>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</si>
  <si>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</si>
  <si>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</si>
  <si>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</si>
  <si>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</si>
  <si>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</si>
  <si>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</si>
  <si>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</si>
  <si>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</si>
  <si>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</si>
  <si>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</si>
  <si>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</si>
  <si>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</si>
  <si>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</si>
  <si>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</si>
  <si>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</si>
  <si>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</si>
  <si>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</si>
  <si>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</si>
  <si>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</si>
  <si>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</si>
  <si>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</si>
  <si>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</si>
  <si>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</si>
  <si>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</si>
  <si>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</si>
  <si>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</si>
  <si>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</si>
  <si>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</si>
  <si>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</si>
  <si>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</si>
  <si>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</si>
  <si>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</si>
  <si>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</si>
  <si>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</si>
  <si>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</si>
  <si>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</si>
  <si>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</si>
  <si>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</si>
  <si>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</si>
  <si>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</si>
  <si>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</si>
  <si>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</si>
  <si>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</si>
  <si>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</si>
  <si>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</si>
  <si>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</si>
  <si>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</si>
  <si>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</si>
  <si>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</si>
  <si>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</si>
  <si>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</si>
  <si>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</si>
  <si>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</si>
  <si>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</si>
  <si>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</si>
  <si>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</si>
  <si>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</si>
  <si>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</si>
  <si>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</si>
  <si>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</si>
  <si>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</si>
  <si>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</si>
  <si>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</si>
  <si>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</si>
  <si>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</si>
  <si>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</si>
  <si>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</si>
  <si>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</si>
  <si>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</si>
  <si>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</si>
  <si>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</si>
  <si>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</si>
  <si>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</si>
  <si>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</si>
  <si>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</si>
  <si>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</si>
  <si>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</si>
  <si>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</si>
  <si>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</si>
  <si>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</si>
  <si>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</si>
  <si>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</si>
  <si>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</si>
  <si>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</si>
  <si>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</si>
  <si>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</si>
  <si>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</si>
  <si>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</si>
  <si>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</si>
  <si>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</si>
  <si>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</si>
  <si>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</si>
  <si>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</si>
  <si>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</si>
  <si>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</si>
  <si>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</si>
  <si>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</si>
  <si>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</si>
  <si>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</si>
  <si>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</si>
  <si>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</si>
  <si>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</si>
  <si>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</si>
  <si>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</si>
  <si>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</si>
  <si>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</si>
  <si>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</si>
  <si>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</si>
  <si>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</si>
  <si>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</si>
  <si>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</si>
  <si>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</si>
  <si>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</si>
  <si>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</si>
  <si>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</si>
  <si>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</si>
  <si>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</si>
  <si>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</si>
  <si>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</si>
  <si>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</si>
  <si>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</si>
  <si>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</si>
  <si>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</si>
  <si>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</si>
  <si>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</si>
  <si>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</si>
  <si>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</si>
  <si>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</si>
  <si>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</si>
  <si>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</si>
  <si>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</si>
  <si>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</si>
  <si>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</si>
  <si>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</si>
  <si>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</si>
  <si>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</si>
  <si>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</si>
  <si>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</si>
  <si>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</si>
  <si>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</si>
  <si>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</si>
  <si>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</si>
  <si>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</si>
  <si>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</si>
  <si>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</si>
  <si>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</si>
  <si>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</si>
  <si>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</si>
  <si>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</si>
  <si>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</si>
  <si>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</si>
  <si>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</si>
  <si>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</si>
  <si>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</si>
  <si>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</si>
  <si>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</si>
  <si>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</si>
  <si>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</si>
  <si>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</si>
  <si>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</si>
  <si>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</si>
  <si>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</si>
  <si>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</si>
  <si>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</si>
  <si>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</si>
  <si>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</si>
  <si>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</si>
  <si>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</si>
  <si>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</si>
  <si>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</si>
  <si>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</si>
  <si>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</si>
  <si>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</si>
  <si>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</si>
  <si>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</si>
  <si>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</si>
  <si>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</si>
  <si>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</si>
  <si>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</si>
  <si>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</si>
  <si>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</si>
  <si>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</si>
  <si>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</si>
  <si>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</si>
  <si>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</si>
  <si>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</si>
  <si>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</si>
  <si>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</si>
  <si>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</si>
  <si>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</si>
  <si>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</si>
  <si>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</si>
  <si>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</si>
  <si>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</si>
  <si>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</si>
  <si>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</si>
  <si>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</si>
  <si>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</si>
  <si>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</si>
  <si>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</si>
  <si>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</si>
  <si>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</si>
  <si>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</si>
  <si>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</si>
  <si>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</si>
  <si>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</si>
  <si>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</si>
  <si>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</si>
  <si>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</si>
  <si>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</si>
  <si>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</si>
  <si>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</si>
  <si>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</si>
  <si>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</si>
  <si>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</si>
  <si>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</si>
  <si>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</si>
  <si>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</si>
  <si>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</si>
  <si>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</si>
  <si>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</si>
  <si>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</si>
  <si>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</si>
  <si>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</si>
  <si>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</si>
  <si>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</si>
  <si>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</si>
  <si>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</si>
  <si>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</si>
  <si>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</si>
  <si>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</si>
  <si>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</si>
  <si>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</si>
  <si>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</si>
  <si>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</si>
  <si>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</si>
  <si>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</si>
  <si>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</si>
  <si>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</si>
  <si>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</si>
  <si>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</si>
  <si>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</si>
  <si>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</si>
  <si>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</si>
  <si>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</si>
  <si>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</si>
  <si>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</si>
  <si>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</si>
  <si>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</si>
  <si>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</si>
  <si>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</si>
  <si>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</si>
  <si>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</si>
  <si>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</si>
  <si>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</si>
  <si>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</si>
  <si>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</si>
  <si>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</si>
  <si>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</si>
  <si>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</si>
  <si>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</si>
  <si>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</si>
  <si>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</si>
  <si>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</si>
  <si>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</si>
  <si>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</si>
  <si>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</si>
  <si>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</si>
  <si>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</si>
  <si>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</si>
  <si>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</si>
  <si>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</si>
  <si>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</si>
  <si>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</si>
  <si>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</si>
  <si>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</si>
  <si>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</si>
  <si>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</si>
  <si>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</si>
  <si>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</si>
  <si>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</si>
  <si>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</si>
  <si>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</si>
  <si>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</si>
  <si>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</si>
  <si>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</si>
  <si>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</si>
  <si>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</si>
  <si>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</si>
  <si>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</si>
  <si>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</si>
  <si>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</si>
  <si>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</si>
  <si>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</si>
  <si>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</si>
  <si>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</si>
  <si>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</si>
  <si>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</si>
  <si>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</si>
  <si>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</si>
  <si>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</si>
  <si>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</si>
  <si>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</si>
  <si>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</si>
  <si>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</si>
  <si>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</si>
  <si>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</si>
  <si>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</si>
  <si>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</si>
  <si>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</si>
  <si>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</si>
  <si>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</si>
  <si>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</si>
  <si>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</si>
  <si>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</si>
  <si>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</si>
  <si>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</si>
  <si>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</si>
  <si>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</si>
  <si>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</si>
  <si>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</si>
  <si>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</si>
  <si>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</si>
  <si>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</si>
  <si>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</si>
  <si>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</si>
  <si>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</si>
  <si>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</si>
  <si>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</si>
  <si>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</si>
  <si>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</si>
  <si>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</si>
  <si>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</si>
  <si>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</si>
  <si>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</si>
  <si>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</si>
  <si>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</si>
  <si>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</si>
  <si>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</si>
  <si>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</si>
  <si>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</si>
  <si>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</si>
  <si>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</si>
  <si>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</si>
  <si>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</si>
  <si>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</si>
  <si>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</si>
  <si>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</si>
  <si>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</si>
  <si>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</si>
  <si>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</si>
  <si>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</si>
  <si>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</si>
  <si>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</si>
  <si>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</si>
  <si>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</si>
  <si>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</si>
  <si>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</si>
  <si>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</si>
  <si>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</si>
  <si>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</si>
  <si>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</si>
  <si>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</si>
  <si>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</si>
  <si>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</si>
  <si>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</si>
  <si>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</si>
  <si>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</si>
  <si>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</si>
  <si>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</si>
  <si>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</si>
  <si>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</si>
  <si>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</si>
  <si>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</si>
  <si>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</si>
  <si>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</si>
  <si>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</si>
  <si>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</si>
  <si>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</si>
  <si>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</si>
  <si>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</si>
  <si>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</si>
  <si>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</si>
  <si>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</si>
  <si>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</si>
  <si>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</si>
  <si>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</si>
  <si>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</si>
  <si>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</si>
  <si>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</si>
  <si>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</si>
  <si>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</si>
  <si>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</si>
  <si>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</si>
  <si>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</si>
  <si>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</si>
  <si>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</si>
  <si>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</si>
  <si>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</si>
  <si>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</si>
  <si>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</si>
  <si>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</si>
  <si>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</si>
  <si>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</si>
  <si>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</si>
  <si>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</si>
  <si>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</si>
  <si>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</si>
  <si>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</si>
  <si>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</si>
  <si>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</si>
  <si>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</si>
  <si>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</si>
  <si>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</si>
  <si>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</si>
  <si>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</si>
  <si>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</si>
  <si>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</si>
  <si>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</si>
  <si>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</si>
  <si>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</si>
  <si>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</si>
  <si>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</si>
  <si>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</si>
  <si>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</si>
  <si>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</si>
  <si>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</si>
  <si>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</si>
  <si>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</si>
  <si>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</si>
  <si>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</si>
  <si>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</si>
  <si>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</si>
  <si>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</si>
  <si>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</si>
  <si>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</si>
  <si>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</si>
  <si>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</si>
  <si>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</si>
  <si>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</si>
  <si>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</si>
  <si>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</si>
  <si>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</si>
  <si>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</si>
  <si>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</si>
  <si>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</si>
  <si>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</si>
  <si>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</si>
  <si>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</si>
  <si>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</si>
  <si>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</si>
  <si>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</si>
  <si>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</si>
  <si>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</si>
  <si>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</si>
  <si>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</si>
  <si>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</si>
  <si>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</si>
  <si>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</si>
  <si>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</si>
  <si>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</si>
  <si>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</si>
  <si>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</si>
  <si>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</si>
  <si>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</si>
  <si>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</si>
  <si>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</si>
  <si>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</si>
  <si>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</si>
  <si>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</si>
  <si>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</si>
  <si>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</si>
  <si>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</si>
  <si>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</si>
  <si>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</si>
  <si>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</si>
  <si>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</si>
  <si>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</si>
  <si>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</si>
  <si>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</si>
  <si>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</si>
  <si>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</si>
  <si>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</si>
  <si>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</si>
  <si>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</si>
  <si>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</si>
  <si>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</si>
  <si>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</si>
  <si>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</si>
  <si>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</si>
  <si>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</si>
  <si>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</si>
  <si>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</si>
  <si>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</si>
  <si>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</si>
  <si>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</si>
  <si>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</si>
  <si>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</si>
  <si>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</si>
  <si>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</si>
  <si>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</si>
  <si>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</si>
  <si>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</si>
  <si>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</si>
  <si>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</si>
  <si>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</si>
  <si>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</si>
  <si>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</si>
  <si>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</si>
  <si>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</si>
  <si>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</si>
  <si>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</si>
  <si>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</si>
  <si>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</si>
  <si>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</si>
  <si>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</si>
  <si>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</si>
  <si>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</si>
  <si>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</si>
  <si>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</si>
  <si>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</si>
  <si>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</si>
  <si>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</si>
  <si>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</si>
  <si>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</si>
  <si>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</si>
  <si>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</si>
  <si>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</si>
  <si>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</si>
  <si>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</si>
  <si>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</si>
  <si>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</si>
  <si>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</si>
  <si>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</si>
  <si>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</si>
  <si>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</si>
  <si>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</si>
  <si>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</si>
  <si>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</si>
  <si>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</si>
  <si>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</si>
  <si>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</si>
  <si>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</si>
  <si>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</si>
  <si>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</si>
  <si>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</si>
  <si>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</si>
  <si>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</si>
  <si>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</si>
  <si>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</si>
  <si>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</si>
  <si>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</si>
  <si>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</si>
  <si>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</si>
  <si>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</si>
  <si>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</si>
  <si>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</si>
  <si>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</si>
  <si>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</si>
  <si>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</si>
  <si>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</si>
  <si>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</si>
  <si>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</si>
  <si>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</si>
  <si>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</si>
  <si>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</si>
  <si>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</si>
  <si>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</si>
  <si>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</si>
  <si>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</si>
  <si>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</si>
  <si>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</si>
  <si>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</si>
  <si>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</si>
  <si>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</si>
  <si>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</si>
  <si>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</si>
  <si>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</si>
  <si>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</si>
  <si>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</si>
  <si>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</si>
  <si>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</si>
  <si>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</si>
  <si>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</si>
  <si>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</si>
  <si>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</si>
  <si>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</si>
  <si>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</si>
  <si>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</si>
  <si>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</si>
  <si>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</si>
  <si>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</si>
  <si>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</si>
  <si>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</si>
  <si>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</si>
  <si>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</si>
  <si>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</si>
  <si>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</si>
  <si>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</si>
  <si>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</si>
  <si>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</si>
  <si>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</si>
  <si>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</si>
  <si>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</si>
  <si>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</si>
  <si>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</si>
  <si>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</si>
  <si>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</si>
  <si>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</si>
  <si>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</si>
  <si>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</si>
  <si>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</si>
  <si>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</si>
  <si>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</si>
  <si>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</si>
  <si>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</si>
  <si>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</si>
  <si>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</si>
  <si>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</si>
  <si>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</si>
  <si>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</si>
  <si>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</si>
  <si>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</si>
  <si>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</si>
  <si>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</si>
  <si>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</si>
  <si>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</si>
  <si>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</si>
  <si>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</si>
  <si>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</si>
  <si>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</si>
  <si>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</si>
  <si>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</si>
  <si>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</si>
  <si>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</si>
  <si>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</si>
  <si>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</si>
  <si>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</si>
  <si>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</si>
  <si>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</si>
  <si>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</si>
  <si>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</si>
  <si>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</si>
  <si>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</si>
  <si>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</si>
  <si>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</si>
  <si>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</si>
  <si>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</si>
  <si>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</si>
  <si>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</si>
  <si>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</si>
  <si>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</si>
  <si>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</si>
  <si>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</si>
  <si>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</si>
  <si>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</si>
  <si>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</si>
  <si>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</si>
  <si>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</si>
  <si>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</si>
  <si>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</si>
  <si>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</si>
  <si>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</si>
  <si>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</si>
  <si>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</si>
  <si>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</si>
  <si>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</si>
  <si>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</si>
  <si>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</si>
  <si>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</si>
  <si>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</si>
  <si>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</si>
  <si>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</si>
  <si>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</si>
  <si>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</si>
  <si>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</si>
  <si>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</si>
  <si>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</si>
  <si>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</si>
  <si>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</si>
  <si>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</si>
  <si>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</si>
  <si>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</si>
  <si>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</si>
  <si>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</si>
  <si>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</si>
  <si>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</si>
  <si>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</si>
  <si>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</si>
  <si>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</si>
  <si>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</si>
  <si>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</si>
  <si>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</si>
  <si>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</si>
  <si>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</si>
  <si>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</si>
  <si>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</si>
  <si>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</si>
  <si>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</si>
  <si>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</si>
  <si>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</si>
  <si>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</si>
  <si>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</si>
  <si>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</si>
  <si>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</si>
  <si>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</si>
  <si>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</si>
  <si>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</si>
  <si>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</si>
  <si>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</si>
  <si>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</si>
  <si>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</si>
  <si>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</si>
  <si>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</si>
  <si>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</si>
  <si>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</si>
  <si>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</si>
  <si>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</si>
  <si>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</si>
  <si>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</si>
  <si>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</si>
  <si>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</si>
  <si>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</si>
  <si>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</si>
  <si>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</si>
  <si>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</si>
  <si>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</si>
  <si>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</si>
  <si>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</si>
  <si>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</si>
  <si>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</si>
  <si>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</si>
  <si>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</si>
  <si>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</si>
  <si>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</si>
  <si>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</si>
  <si>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</si>
  <si>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</si>
  <si>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</si>
  <si>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</si>
  <si>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</si>
  <si>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</si>
  <si>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</si>
  <si>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</si>
  <si>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</si>
  <si>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</si>
  <si>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</si>
  <si>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</si>
  <si>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</si>
  <si>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</si>
  <si>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</si>
  <si>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</si>
  <si>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</si>
  <si>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</si>
  <si>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</si>
  <si>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</si>
  <si>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</si>
  <si>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</si>
  <si>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</si>
  <si>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</si>
  <si>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</si>
  <si>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</si>
  <si>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</si>
  <si>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</si>
  <si>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</si>
  <si>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</si>
  <si>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</si>
  <si>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</si>
  <si>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</si>
  <si>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</si>
  <si>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</si>
  <si>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</si>
  <si>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</si>
  <si>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</si>
  <si>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</si>
  <si>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</si>
  <si>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</si>
  <si>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</si>
  <si>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</si>
  <si>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</si>
  <si>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</si>
  <si>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</si>
  <si>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</si>
  <si>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</si>
  <si>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</si>
  <si>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</si>
  <si>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</si>
  <si>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</si>
  <si>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</si>
  <si>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</si>
  <si>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</si>
  <si>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</si>
  <si>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</si>
  <si>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</si>
  <si>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</si>
  <si>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</si>
  <si>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</si>
  <si>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</si>
  <si>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</si>
  <si>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</si>
  <si>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</si>
  <si>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</si>
  <si>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</si>
  <si>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</si>
  <si>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</si>
  <si>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</si>
  <si>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</si>
  <si>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</si>
  <si>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</si>
  <si>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</si>
  <si>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</si>
  <si>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</si>
  <si>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</si>
  <si>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</si>
  <si>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</si>
  <si>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</si>
  <si>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</si>
  <si>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</si>
  <si>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</si>
  <si>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</si>
  <si>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</si>
  <si>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</si>
  <si>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</si>
  <si>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</si>
  <si>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</si>
  <si>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</si>
  <si>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</si>
  <si>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</si>
  <si>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</si>
  <si>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</si>
  <si>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</si>
  <si>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</si>
  <si>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</si>
  <si>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</si>
  <si>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</si>
  <si>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</si>
  <si>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</si>
  <si>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</si>
  <si>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</si>
  <si>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</si>
  <si>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</si>
  <si>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</si>
  <si>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</si>
  <si>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</si>
  <si>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</si>
  <si>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</si>
  <si>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</si>
  <si>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</si>
  <si>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</si>
  <si>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</si>
  <si>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</si>
  <si>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</si>
  <si>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</si>
  <si>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</si>
  <si>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</si>
  <si>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</si>
  <si>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</si>
  <si>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</si>
  <si>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</si>
  <si>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</si>
  <si>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</si>
  <si>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</si>
  <si>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</si>
  <si>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</si>
  <si>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</si>
  <si>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</si>
  <si>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</si>
  <si>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</si>
  <si>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</si>
  <si>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</si>
  <si>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</si>
  <si>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</si>
  <si>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</si>
  <si>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</si>
  <si>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</si>
  <si>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</si>
  <si>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</si>
  <si>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</si>
  <si>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</si>
  <si>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</si>
  <si>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</si>
  <si>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</si>
  <si>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</si>
  <si>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</si>
  <si>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</si>
  <si>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</si>
  <si>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</si>
  <si>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</si>
  <si>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</si>
  <si>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</si>
  <si>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</si>
  <si>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</si>
  <si>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</si>
  <si>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</si>
  <si>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</si>
  <si>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</si>
  <si>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</si>
  <si>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</si>
  <si>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</si>
  <si>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</si>
  <si>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</si>
  <si>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</si>
  <si>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</si>
  <si>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</si>
  <si>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</si>
  <si>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</si>
  <si>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</si>
  <si>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</si>
  <si>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</si>
  <si>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</si>
  <si>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</si>
  <si>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</si>
  <si>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</si>
  <si>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</si>
  <si>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</si>
  <si>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</si>
  <si>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</si>
  <si>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</si>
  <si>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</si>
  <si>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</si>
  <si>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</si>
  <si>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</si>
  <si>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</si>
  <si>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</si>
  <si>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</si>
  <si>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</si>
  <si>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</si>
  <si>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</si>
  <si>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</si>
  <si>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</si>
  <si>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</si>
  <si>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</si>
  <si>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</si>
  <si>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</si>
  <si>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</si>
  <si>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</si>
  <si>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</si>
  <si>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</si>
  <si>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</si>
  <si>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</si>
  <si>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</si>
  <si>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</si>
  <si>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</si>
  <si>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</si>
  <si>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</si>
  <si>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</si>
  <si>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</si>
  <si>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</si>
  <si>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</si>
  <si>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</si>
  <si>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</si>
  <si>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</si>
  <si>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</si>
  <si>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</si>
  <si>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</si>
  <si>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</si>
  <si>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</si>
  <si>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</si>
  <si>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</si>
  <si>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</si>
  <si>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</si>
  <si>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</si>
  <si>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</si>
  <si>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</si>
  <si>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</si>
  <si>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</si>
  <si>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</si>
  <si>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</si>
  <si>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</si>
  <si>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</si>
  <si>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</si>
  <si>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</si>
  <si>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</si>
  <si>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</si>
  <si>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</si>
  <si>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</si>
  <si>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</si>
  <si>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</si>
  <si>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</si>
  <si>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</si>
  <si>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</si>
  <si>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</si>
  <si>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</si>
  <si>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</si>
  <si>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</si>
  <si>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</si>
  <si>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</si>
  <si>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</si>
  <si>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</si>
  <si>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</si>
  <si>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</si>
  <si>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</si>
  <si>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</si>
  <si>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</si>
  <si>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</si>
  <si>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</si>
  <si>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</si>
  <si>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</si>
  <si>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</si>
  <si>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</si>
  <si>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</si>
  <si>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</si>
  <si>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</si>
  <si>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</si>
  <si>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</si>
  <si>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</si>
  <si>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</si>
  <si>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</si>
  <si>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</si>
  <si>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</si>
  <si>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</si>
  <si>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</si>
  <si>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</si>
  <si>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</si>
  <si>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</si>
  <si>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</si>
  <si>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</si>
  <si>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</si>
  <si>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</si>
  <si>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</si>
  <si>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</si>
  <si>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</si>
  <si>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</si>
  <si>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</si>
  <si>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</si>
  <si>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</si>
  <si>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</si>
  <si>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</si>
  <si>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</si>
  <si>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</si>
  <si>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</si>
  <si>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</si>
  <si>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</si>
  <si>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</si>
  <si>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</si>
  <si>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</si>
  <si>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</si>
  <si>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</si>
  <si>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</si>
  <si>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</si>
  <si>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</si>
  <si>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</si>
  <si>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</si>
  <si>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</si>
  <si>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</si>
  <si>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</si>
  <si>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</si>
  <si>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</si>
  <si>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</si>
  <si>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</si>
  <si>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</si>
  <si>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</si>
  <si>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</si>
  <si>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</si>
  <si>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</si>
  <si>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</si>
  <si>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</si>
  <si>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</si>
  <si>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</si>
  <si>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</si>
  <si>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</si>
  <si>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</si>
  <si>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</si>
  <si>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</si>
  <si>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</si>
  <si>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</si>
  <si>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</si>
  <si>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</si>
  <si>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</si>
  <si>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</si>
  <si>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</si>
  <si>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</si>
  <si>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</si>
  <si>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</si>
  <si>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</si>
  <si>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</si>
  <si>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</si>
  <si>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</si>
  <si>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</si>
  <si>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</si>
  <si>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</si>
  <si>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</si>
  <si>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</si>
  <si>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</si>
  <si>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</si>
  <si>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</si>
  <si>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</si>
  <si>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</si>
  <si>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</si>
  <si>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</si>
  <si>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</si>
  <si>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</si>
  <si>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</si>
  <si>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</si>
  <si>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</si>
  <si>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</si>
  <si>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</si>
  <si>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</si>
  <si>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</si>
  <si>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</si>
  <si>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</si>
  <si>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</si>
  <si>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</si>
  <si>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</si>
  <si>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</si>
  <si>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</si>
  <si>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</si>
  <si>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</si>
  <si>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</si>
  <si>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</si>
  <si>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</si>
  <si>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</si>
  <si>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</si>
  <si>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</si>
  <si>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</si>
  <si>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</si>
  <si>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</si>
  <si>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</si>
  <si>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</si>
  <si>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</si>
  <si>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</si>
  <si>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</si>
  <si>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</si>
  <si>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</si>
  <si>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</si>
  <si>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</si>
  <si>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</si>
  <si>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</si>
  <si>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</si>
  <si>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</si>
  <si>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</si>
  <si>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</si>
  <si>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</si>
  <si>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</si>
  <si>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</si>
  <si>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</si>
  <si>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</si>
  <si>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</si>
  <si>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</si>
  <si>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</si>
  <si>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</si>
  <si>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</si>
  <si>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</si>
  <si>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</si>
  <si>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</si>
  <si>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</si>
  <si>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</si>
  <si>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</si>
  <si>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</si>
  <si>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</si>
  <si>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</si>
  <si>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</si>
  <si>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</si>
  <si>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</si>
  <si>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</si>
  <si>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</si>
  <si>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</si>
  <si>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</si>
  <si>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</si>
  <si>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</si>
  <si>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</si>
  <si>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</si>
  <si>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</si>
  <si>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</si>
  <si>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</si>
  <si>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</si>
  <si>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</si>
  <si>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</si>
  <si>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</si>
  <si>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</si>
  <si>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</si>
  <si>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</si>
  <si>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</si>
  <si>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</si>
  <si>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</si>
  <si>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</si>
  <si>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</si>
  <si>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</si>
  <si>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</si>
  <si>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</si>
  <si>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</si>
  <si>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</si>
  <si>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</si>
  <si>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</si>
  <si>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</si>
  <si>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</si>
  <si>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</si>
  <si>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</si>
  <si>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</si>
  <si>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</si>
  <si>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</si>
  <si>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</si>
  <si>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</si>
  <si>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</si>
  <si>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</si>
  <si>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</si>
  <si>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</si>
  <si>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</si>
  <si>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</si>
  <si>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</si>
  <si>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</si>
  <si>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</si>
  <si>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</si>
  <si>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</si>
  <si>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</si>
  <si>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</si>
  <si>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</si>
  <si>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</si>
  <si>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</si>
  <si>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</si>
  <si>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</si>
  <si>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</si>
  <si>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</si>
  <si>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</si>
  <si>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</si>
  <si>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</si>
  <si>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</si>
  <si>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</si>
  <si>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</si>
  <si>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</si>
  <si>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</si>
  <si>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</si>
  <si>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</si>
  <si>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</si>
  <si>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</si>
  <si>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</si>
  <si>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</si>
  <si>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</si>
  <si>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</si>
  <si>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</si>
  <si>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</si>
  <si>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</si>
  <si>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</si>
  <si>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</si>
  <si>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</si>
  <si>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</si>
  <si>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</si>
  <si>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</si>
  <si>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</si>
  <si>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</si>
  <si>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</si>
  <si>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</si>
  <si>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</si>
  <si>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</si>
  <si>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</si>
  <si>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</si>
  <si>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</si>
  <si>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</si>
  <si>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</si>
  <si>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</si>
  <si>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</si>
  <si>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</si>
  <si>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</si>
  <si>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</si>
  <si>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</si>
  <si>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</si>
  <si>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</si>
  <si>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</si>
  <si>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</si>
  <si>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</si>
  <si>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</si>
  <si>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</si>
  <si>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</si>
  <si>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</si>
  <si>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</si>
  <si>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</si>
  <si>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</si>
  <si>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</si>
  <si>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</si>
  <si>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</si>
  <si>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</si>
  <si>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</si>
  <si>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</si>
  <si>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</si>
  <si>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</si>
  <si>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</si>
  <si>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</si>
  <si>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</si>
  <si>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</si>
  <si>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</si>
  <si>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</si>
  <si>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</si>
  <si>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</si>
  <si>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</si>
  <si>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</si>
  <si>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</si>
  <si>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</si>
  <si>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</si>
  <si>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</si>
  <si>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</si>
  <si>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</si>
  <si>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</si>
  <si>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</si>
  <si>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</si>
  <si>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</si>
  <si>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</si>
  <si>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</si>
  <si>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</si>
  <si>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</si>
  <si>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</si>
  <si>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</si>
  <si>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</si>
  <si>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</si>
  <si>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</si>
  <si>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</si>
  <si>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</si>
  <si>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</si>
  <si>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</si>
  <si>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</si>
  <si>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</si>
  <si>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</si>
  <si>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</si>
  <si>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</si>
  <si>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</si>
  <si>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</si>
  <si>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</si>
  <si>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</si>
  <si>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</si>
  <si>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</si>
  <si>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</si>
  <si>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</si>
  <si>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</si>
  <si>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</si>
  <si>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</si>
  <si>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</si>
  <si>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</si>
  <si>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</si>
  <si>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</si>
  <si>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</si>
  <si>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</si>
  <si>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</si>
  <si>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</si>
  <si>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</si>
  <si>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</si>
  <si>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</si>
  <si>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</si>
  <si>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</si>
  <si>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</si>
  <si>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</si>
  <si>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</si>
  <si>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</si>
  <si>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</si>
  <si>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</si>
  <si>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</si>
  <si>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</si>
  <si>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</si>
  <si>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</si>
  <si>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</si>
  <si>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</si>
  <si>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</si>
  <si>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</si>
  <si>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</si>
  <si>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</si>
  <si>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</si>
  <si>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</si>
  <si>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</si>
  <si>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</si>
  <si>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</si>
  <si>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</si>
  <si>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</si>
  <si>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</si>
  <si>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</si>
  <si>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</si>
  <si>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</si>
  <si>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</si>
  <si>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</si>
  <si>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</si>
  <si>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</si>
  <si>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</si>
  <si>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</si>
  <si>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</si>
  <si>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</si>
  <si>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</si>
  <si>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</si>
  <si>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</si>
  <si>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</si>
  <si>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</si>
  <si>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</si>
  <si>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</si>
  <si>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</si>
  <si>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</si>
  <si>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</si>
  <si>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</si>
  <si>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</si>
  <si>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</si>
  <si>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</si>
  <si>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</si>
  <si>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</si>
  <si>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</si>
  <si>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</si>
  <si>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</si>
  <si>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</si>
  <si>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</si>
  <si>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</si>
  <si>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</si>
  <si>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</si>
  <si>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</si>
  <si>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</si>
  <si>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</si>
  <si>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</si>
  <si>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</si>
  <si>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</si>
  <si>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</si>
  <si>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</si>
  <si>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</si>
  <si>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</si>
  <si>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</si>
  <si>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</si>
  <si>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</si>
  <si>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</si>
  <si>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</si>
  <si>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</si>
  <si>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</si>
  <si>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</si>
  <si>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</si>
  <si>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</si>
  <si>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</si>
  <si>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</si>
  <si>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</si>
  <si>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</si>
  <si>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</si>
  <si>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</si>
  <si>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</si>
  <si>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</si>
  <si>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</si>
  <si>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</si>
  <si>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</si>
  <si>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</si>
  <si>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</si>
  <si>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</si>
  <si>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</si>
  <si>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</si>
  <si>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</si>
  <si>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</si>
  <si>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</si>
  <si>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</si>
  <si>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</si>
  <si>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</si>
  <si>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</si>
  <si>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</si>
  <si>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</si>
  <si>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</si>
  <si>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</si>
  <si>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</si>
  <si>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</si>
  <si>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</si>
  <si>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</si>
  <si>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</si>
  <si>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</si>
  <si>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</si>
  <si>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</si>
  <si>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</si>
  <si>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</si>
  <si>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</si>
  <si>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</si>
  <si>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</si>
  <si>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</si>
  <si>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</si>
  <si>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</si>
  <si>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</si>
  <si>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</si>
  <si>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</si>
  <si>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</si>
  <si>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</si>
  <si>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</si>
  <si>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</si>
  <si>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</si>
  <si>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</si>
  <si>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</si>
  <si>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</si>
  <si>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</si>
  <si>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</si>
  <si>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</si>
  <si>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</si>
  <si>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</si>
  <si>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</si>
  <si>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</si>
  <si>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</si>
  <si>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</si>
  <si>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</si>
  <si>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</si>
  <si>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</si>
  <si>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</si>
  <si>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</si>
  <si>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</si>
  <si>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</si>
  <si>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</si>
  <si>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</si>
  <si>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</si>
  <si>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</si>
  <si>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</si>
  <si>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</si>
  <si>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</si>
  <si>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</si>
  <si>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</si>
  <si>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</si>
  <si>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</si>
  <si>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</si>
  <si>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</si>
  <si>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</si>
  <si>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</si>
  <si>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</si>
  <si>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</si>
  <si>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</si>
  <si>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</si>
  <si>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</si>
  <si>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</si>
  <si>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</si>
  <si>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</si>
  <si>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</si>
  <si>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</si>
  <si>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</si>
  <si>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</si>
  <si>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</si>
  <si>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</si>
  <si>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</si>
  <si>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</si>
  <si>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</si>
  <si>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</si>
  <si>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</si>
  <si>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</si>
  <si>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</si>
  <si>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</si>
  <si>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</si>
  <si>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</si>
  <si>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</si>
  <si>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</si>
  <si>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</si>
  <si>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</si>
  <si>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</si>
  <si>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</si>
  <si>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</si>
  <si>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</si>
  <si>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</si>
  <si>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</si>
  <si>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</si>
  <si>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</si>
  <si>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</si>
  <si>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</si>
  <si>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</si>
  <si>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</si>
  <si>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</si>
  <si>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</si>
  <si>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</si>
  <si>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</si>
  <si>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</si>
  <si>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</si>
  <si>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</si>
  <si>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</si>
  <si>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</si>
  <si>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</si>
  <si>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</si>
  <si>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</si>
  <si>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</si>
  <si>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</si>
  <si>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</si>
  <si>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</si>
  <si>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</si>
  <si>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</si>
  <si>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</si>
  <si>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</si>
  <si>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</si>
  <si>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</si>
  <si>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</si>
  <si>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</si>
  <si>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</si>
  <si>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</si>
  <si>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</si>
  <si>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</si>
  <si>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</si>
  <si>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</si>
  <si>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</si>
  <si>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</si>
  <si>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</si>
  <si>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</si>
  <si>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</si>
  <si>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</si>
  <si>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</si>
  <si>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</si>
  <si>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</si>
  <si>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</si>
  <si>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</si>
  <si>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</si>
  <si>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</si>
  <si>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</si>
  <si>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</si>
  <si>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</si>
  <si>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</si>
  <si>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</si>
  <si>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</si>
  <si>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</si>
  <si>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</si>
  <si>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</si>
  <si>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</si>
  <si>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</si>
  <si>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</si>
  <si>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</si>
  <si>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</si>
  <si>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</si>
  <si>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</si>
  <si>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</si>
  <si>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</si>
  <si>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</si>
  <si>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</si>
  <si>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</si>
  <si>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</si>
  <si>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</si>
  <si>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</si>
  <si>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</si>
  <si>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</si>
  <si>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</si>
  <si>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</si>
  <si>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</si>
  <si>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</si>
  <si>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</si>
  <si>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</si>
  <si>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</si>
  <si>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</si>
  <si>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</si>
  <si>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</si>
  <si>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</si>
  <si>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</si>
  <si>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</si>
  <si>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</si>
  <si>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</si>
  <si>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</si>
  <si>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</si>
  <si>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</si>
  <si>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</si>
  <si>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</si>
  <si>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</si>
  <si>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</si>
  <si>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</si>
  <si>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</si>
  <si>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</si>
  <si>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</si>
  <si>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</si>
  <si>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</si>
  <si>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</si>
  <si>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</si>
  <si>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</si>
  <si>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</si>
  <si>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</si>
  <si>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</si>
  <si>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</si>
  <si>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</si>
  <si>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</si>
  <si>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</si>
  <si>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</si>
  <si>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</si>
  <si>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</si>
  <si>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</si>
  <si>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</si>
  <si>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</si>
  <si>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</si>
  <si>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</si>
  <si>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</si>
  <si>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</si>
  <si>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</si>
  <si>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</si>
  <si>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</si>
  <si>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</si>
  <si>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</si>
  <si>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</si>
  <si>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</si>
  <si>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</si>
  <si>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</si>
  <si>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</si>
  <si>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</si>
  <si>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</si>
  <si>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</si>
  <si>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</si>
  <si>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</si>
  <si>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</si>
  <si>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</si>
  <si>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</si>
  <si>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</si>
  <si>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</si>
  <si>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</si>
  <si>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</si>
  <si>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</si>
  <si>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</si>
  <si>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</si>
  <si>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</si>
  <si>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</si>
  <si>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</si>
  <si>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</si>
  <si>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</si>
  <si>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</si>
  <si>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</si>
  <si>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</si>
  <si>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</si>
  <si>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</si>
  <si>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</si>
  <si>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</si>
  <si>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</si>
  <si>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</si>
  <si>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</si>
  <si>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</si>
  <si>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</si>
  <si>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</si>
  <si>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</si>
  <si>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</si>
  <si>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</si>
  <si>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</si>
  <si>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</si>
  <si>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</si>
  <si>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</si>
  <si>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</si>
  <si>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</si>
  <si>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</si>
  <si>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</si>
  <si>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</si>
  <si>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</si>
  <si>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</si>
  <si>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</si>
  <si>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</si>
  <si>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</si>
  <si>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</si>
  <si>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</si>
  <si>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</si>
  <si>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</si>
  <si>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</si>
  <si>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</si>
  <si>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</si>
  <si>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</si>
  <si>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</si>
  <si>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</si>
  <si>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</si>
  <si>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</si>
  <si>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</si>
  <si>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</si>
  <si>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</si>
  <si>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</si>
  <si>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</si>
  <si>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</si>
  <si>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</si>
  <si>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</si>
  <si>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</si>
  <si>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</si>
  <si>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</si>
  <si>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</si>
  <si>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</si>
  <si>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</si>
  <si>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</si>
  <si>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</si>
  <si>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</si>
  <si>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</si>
  <si>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</si>
  <si>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</si>
  <si>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</si>
  <si>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</si>
  <si>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</si>
  <si>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</si>
  <si>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</si>
  <si>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</si>
  <si>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</si>
  <si>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</si>
  <si>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</si>
  <si>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</si>
  <si>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</si>
  <si>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</si>
  <si>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</si>
  <si>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</si>
  <si>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</si>
  <si>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</si>
  <si>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</si>
  <si>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</si>
  <si>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</si>
  <si>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</si>
  <si>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</si>
  <si>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</si>
  <si>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</si>
  <si>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</si>
  <si>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</si>
  <si>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</si>
  <si>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</si>
  <si>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</si>
  <si>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</si>
  <si>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</si>
  <si>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</si>
  <si>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</si>
  <si>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</si>
  <si>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</si>
  <si>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</si>
  <si>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</si>
  <si>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</si>
  <si>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</si>
  <si>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</si>
  <si>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</si>
  <si>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</si>
  <si>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</si>
  <si>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</si>
  <si>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</si>
  <si>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</si>
  <si>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</si>
  <si>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</si>
  <si>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</si>
  <si>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</si>
  <si>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</si>
  <si>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</si>
  <si>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</si>
  <si>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</si>
  <si>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</si>
  <si>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</si>
  <si>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</si>
  <si>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</si>
  <si>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</si>
  <si>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</si>
  <si>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</si>
  <si>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</si>
  <si>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</si>
  <si>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</si>
  <si>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</si>
  <si>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</si>
  <si>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</si>
  <si>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</si>
  <si>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</si>
  <si>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</si>
  <si>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</si>
  <si>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</si>
  <si>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</si>
  <si>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</si>
  <si>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</si>
  <si>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</si>
  <si>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</si>
  <si>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</si>
  <si>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</si>
  <si>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</si>
  <si>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</si>
  <si>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</si>
  <si>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</si>
  <si>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</si>
  <si>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</si>
  <si>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</si>
  <si>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</si>
  <si>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</si>
  <si>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</si>
  <si>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</si>
  <si>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</si>
  <si>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</si>
  <si>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</si>
  <si>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</si>
  <si>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</si>
  <si>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</si>
  <si>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</si>
  <si>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</si>
  <si>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</si>
  <si>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</si>
  <si>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</si>
  <si>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</si>
  <si>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</si>
  <si>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</si>
  <si>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</si>
  <si>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</si>
  <si>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</si>
  <si>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</si>
  <si>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</si>
  <si>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</si>
  <si>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</si>
  <si>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</si>
  <si>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</si>
  <si>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</si>
  <si>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</si>
  <si>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</si>
  <si>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</si>
  <si>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</si>
  <si>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</si>
  <si>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</si>
  <si>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</si>
  <si>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</si>
  <si>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</si>
  <si>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</si>
  <si>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</si>
  <si>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</si>
  <si>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</si>
  <si>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</si>
  <si>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</si>
  <si>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</si>
  <si>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</si>
  <si>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</si>
  <si>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</si>
  <si>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</si>
  <si>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</si>
  <si>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</si>
  <si>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</si>
  <si>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</si>
  <si>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</si>
  <si>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</si>
  <si>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</si>
  <si>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</si>
  <si>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</si>
  <si>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</si>
  <si>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</si>
  <si>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</si>
  <si>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</si>
  <si>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</si>
  <si>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</si>
  <si>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</si>
  <si>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</si>
  <si>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</si>
  <si>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</si>
  <si>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</si>
  <si>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</si>
  <si>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</si>
  <si>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</si>
  <si>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</si>
  <si>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</si>
  <si>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</si>
  <si>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</si>
  <si>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</si>
  <si>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</si>
  <si>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</si>
  <si>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</si>
  <si>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</si>
  <si>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</si>
  <si>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</si>
  <si>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</si>
  <si>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</si>
  <si>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</si>
  <si>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</si>
  <si>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</si>
  <si>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</si>
  <si>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</si>
  <si>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</si>
  <si>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</si>
  <si>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</si>
  <si>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</si>
  <si>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</si>
  <si>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</si>
  <si>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</si>
  <si>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</si>
  <si>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</si>
  <si>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</si>
  <si>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</si>
  <si>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</si>
  <si>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</si>
  <si>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</si>
  <si>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</si>
  <si>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</si>
  <si>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</si>
  <si>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</si>
  <si>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</si>
  <si>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</si>
  <si>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</si>
  <si>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</si>
  <si>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</si>
  <si>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</si>
  <si>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</si>
  <si>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</si>
  <si>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</si>
  <si>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</si>
  <si>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</si>
  <si>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</si>
  <si>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</si>
  <si>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</si>
  <si>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</si>
  <si>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</si>
  <si>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</si>
  <si>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</si>
  <si>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</si>
  <si>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</si>
  <si>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</si>
  <si>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</si>
  <si>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</si>
  <si>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</si>
  <si>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</si>
  <si>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</si>
  <si>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</si>
  <si>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</si>
  <si>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</si>
  <si>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</si>
  <si>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</si>
  <si>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</si>
  <si>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</si>
  <si>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</si>
  <si>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</si>
  <si>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</si>
  <si>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</si>
  <si>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</si>
  <si>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</si>
  <si>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</si>
  <si>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</si>
  <si>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</si>
  <si>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</si>
  <si>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</si>
  <si>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</si>
  <si>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</si>
  <si>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</si>
  <si>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</si>
  <si>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</si>
  <si>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</si>
  <si>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</si>
  <si>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</si>
  <si>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</si>
  <si>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</si>
  <si>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</si>
  <si>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</si>
  <si>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</si>
  <si>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</si>
  <si>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</si>
  <si>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</si>
  <si>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</si>
  <si>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</si>
  <si>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</si>
  <si>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</si>
  <si>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</si>
  <si>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</si>
  <si>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</si>
  <si>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</si>
  <si>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</si>
  <si>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</si>
  <si>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</si>
  <si>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</si>
  <si>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</si>
  <si>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</si>
  <si>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</si>
  <si>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</si>
  <si>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</si>
  <si>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</si>
  <si>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</si>
  <si>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</si>
  <si>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</si>
  <si>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</si>
  <si>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</si>
  <si>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</si>
  <si>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</si>
  <si>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</si>
  <si>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</si>
  <si>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</si>
  <si>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</si>
  <si>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</si>
  <si>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</si>
  <si>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</si>
  <si>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</si>
  <si>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</si>
  <si>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</si>
  <si>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</si>
  <si>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</si>
  <si>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</si>
  <si>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</si>
  <si>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</si>
  <si>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</si>
  <si>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</si>
  <si>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</si>
  <si>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</si>
  <si>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</si>
  <si>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</si>
  <si>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</si>
  <si>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</si>
  <si>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</si>
  <si>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</si>
  <si>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</si>
  <si>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</si>
  <si>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</si>
  <si>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</si>
  <si>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</si>
  <si>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</si>
  <si>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</si>
  <si>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</si>
  <si>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</si>
  <si>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</si>
  <si>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</si>
  <si>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</si>
  <si>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</si>
  <si>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</si>
  <si>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</si>
  <si>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</si>
  <si>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</si>
  <si>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</si>
  <si>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</si>
  <si>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</si>
  <si>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</si>
  <si>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</si>
  <si>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</si>
  <si>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</si>
  <si>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</si>
  <si>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</si>
  <si>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</si>
  <si>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</si>
  <si>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</si>
  <si>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</si>
  <si>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</si>
  <si>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</si>
  <si>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</si>
  <si>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</si>
  <si>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</si>
  <si>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</si>
  <si>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</si>
  <si>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</si>
  <si>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</si>
  <si>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</si>
  <si>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</si>
  <si>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</si>
  <si>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</si>
  <si>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</si>
  <si>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</si>
  <si>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</si>
  <si>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</si>
  <si>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</si>
  <si>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</si>
  <si>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</si>
  <si>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</si>
  <si>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</si>
  <si>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</si>
  <si>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</si>
  <si>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</si>
  <si>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</si>
  <si>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</si>
  <si>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</si>
  <si>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</si>
  <si>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</si>
  <si>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</si>
  <si>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</si>
  <si>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</si>
  <si>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</si>
  <si>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</si>
  <si>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</si>
  <si>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</si>
  <si>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</si>
  <si>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</si>
  <si>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</si>
  <si>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</si>
  <si>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</si>
  <si>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</si>
  <si>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</si>
  <si>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</si>
  <si>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</si>
  <si>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</si>
  <si>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</si>
  <si>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</si>
  <si>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</si>
  <si>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</si>
  <si>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</si>
  <si>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</si>
  <si>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</si>
  <si>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</si>
  <si>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</si>
  <si>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</si>
  <si>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</si>
  <si>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</si>
  <si>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</si>
  <si>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</si>
  <si>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</si>
  <si>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</si>
  <si>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</si>
  <si>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</si>
  <si>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</si>
  <si>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</si>
  <si>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</si>
  <si>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</si>
  <si>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</si>
  <si>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</si>
  <si>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</si>
  <si>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</si>
  <si>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</si>
  <si>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</si>
  <si>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</si>
  <si>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</si>
  <si>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</si>
  <si>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</si>
  <si>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</si>
  <si>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</si>
  <si>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</si>
  <si>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</si>
  <si>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</si>
  <si>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</si>
  <si>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</si>
  <si>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</si>
  <si>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</si>
  <si>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</si>
  <si>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</si>
  <si>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</si>
  <si>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</si>
  <si>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</si>
  <si>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</si>
  <si>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</si>
  <si>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</si>
  <si>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</si>
  <si>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</si>
  <si>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</si>
  <si>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</si>
  <si>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</si>
  <si>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</si>
  <si>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</si>
  <si>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</si>
  <si>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</si>
  <si>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</si>
  <si>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</si>
  <si>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</si>
  <si>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</si>
  <si>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</si>
  <si>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</si>
  <si>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</si>
  <si>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</si>
  <si>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</si>
  <si>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</si>
  <si>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</si>
  <si>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</si>
  <si>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</si>
  <si>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</si>
  <si>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</si>
  <si>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</si>
  <si>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</si>
  <si>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</si>
  <si>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</si>
  <si>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</si>
  <si>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</si>
  <si>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</si>
  <si>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</si>
  <si>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</si>
  <si>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</si>
  <si>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</si>
  <si>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</si>
  <si>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</si>
  <si>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</si>
  <si>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</si>
  <si>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</si>
  <si>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</si>
  <si>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</si>
  <si>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</si>
  <si>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</si>
  <si>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</si>
  <si>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</si>
  <si>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</si>
  <si>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</si>
  <si>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</si>
  <si>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</si>
  <si>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</si>
  <si>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</si>
  <si>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</si>
  <si>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</si>
  <si>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</si>
  <si>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</si>
  <si>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</si>
  <si>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</si>
  <si>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</si>
  <si>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</si>
  <si>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</si>
  <si>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</si>
  <si>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</si>
  <si>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</si>
  <si>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</si>
  <si>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</si>
  <si>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</si>
  <si>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</si>
  <si>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</si>
  <si>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</si>
  <si>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</si>
  <si>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</si>
  <si>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</si>
  <si>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</si>
  <si>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</si>
  <si>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</si>
  <si>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</si>
  <si>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</si>
  <si>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</si>
  <si>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</si>
  <si>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</si>
  <si>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</si>
  <si>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</si>
  <si>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</si>
  <si>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</si>
  <si>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</si>
  <si>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</si>
  <si>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</si>
  <si>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</si>
  <si>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</si>
  <si>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</si>
  <si>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</si>
  <si>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</si>
  <si>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</si>
  <si>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</si>
  <si>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</si>
  <si>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</si>
  <si>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</si>
  <si>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</si>
  <si>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</si>
  <si>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</si>
  <si>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</si>
  <si>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</si>
  <si>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</si>
  <si>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</si>
  <si>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</si>
  <si>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</si>
  <si>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</si>
  <si>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</si>
  <si>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</si>
  <si>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</si>
  <si>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</si>
  <si>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</si>
  <si>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</si>
  <si>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</si>
  <si>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</si>
  <si>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</si>
  <si>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</si>
  <si>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</si>
  <si>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</si>
  <si>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</si>
  <si>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</si>
  <si>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</si>
  <si>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</si>
  <si>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</si>
  <si>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</si>
  <si>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</si>
  <si>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</si>
  <si>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</si>
  <si>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</si>
  <si>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</si>
  <si>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</si>
  <si>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</si>
  <si>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</si>
  <si>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</si>
  <si>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</si>
  <si>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</si>
  <si>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</si>
  <si>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</si>
  <si>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</si>
  <si>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</si>
  <si>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</si>
  <si>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</si>
  <si>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</si>
  <si>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</si>
  <si>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</si>
  <si>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</si>
  <si>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</si>
  <si>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</si>
  <si>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</si>
  <si>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</si>
  <si>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</si>
  <si>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</si>
  <si>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</si>
  <si>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</si>
  <si>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</si>
  <si>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</si>
  <si>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</si>
  <si>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</si>
  <si>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</si>
  <si>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</si>
  <si>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</si>
  <si>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</si>
  <si>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</si>
  <si>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</si>
  <si>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</si>
  <si>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</si>
  <si>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</si>
  <si>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</si>
  <si>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</si>
  <si>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</si>
  <si>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</si>
  <si>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</si>
  <si>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</si>
  <si>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</si>
  <si>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</si>
  <si>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</si>
  <si>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</si>
  <si>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</si>
  <si>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</si>
  <si>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</si>
  <si>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</si>
  <si>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</si>
  <si>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</si>
  <si>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</si>
  <si>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</si>
  <si>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</si>
  <si>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</si>
  <si>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</si>
  <si>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</si>
  <si>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</si>
  <si>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</si>
  <si>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</si>
  <si>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</si>
  <si>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</si>
  <si>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</si>
  <si>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</si>
  <si>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</si>
  <si>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</si>
  <si>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</si>
  <si>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</si>
  <si>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</si>
  <si>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</si>
  <si>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</si>
  <si>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</si>
  <si>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</si>
  <si>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</si>
  <si>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</si>
  <si>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</si>
  <si>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</si>
  <si>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</si>
  <si>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</si>
  <si>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</si>
  <si>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</si>
  <si>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</si>
  <si>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</si>
  <si>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</si>
  <si>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</si>
  <si>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</si>
  <si>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</si>
  <si>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</si>
  <si>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</si>
  <si>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</si>
  <si>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</si>
  <si>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</si>
  <si>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</si>
  <si>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</si>
  <si>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</si>
  <si>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</si>
  <si>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</si>
  <si>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</si>
  <si>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</si>
  <si>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</si>
  <si>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</si>
  <si>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</si>
  <si>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</si>
  <si>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</si>
  <si>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</si>
  <si>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</si>
  <si>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</si>
  <si>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</si>
  <si>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</si>
  <si>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</si>
  <si>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</si>
  <si>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</si>
  <si>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</si>
  <si>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</si>
  <si>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</si>
  <si>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</si>
  <si>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</si>
  <si>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</si>
  <si>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</si>
  <si>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</si>
  <si>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</si>
  <si>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</si>
  <si>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</si>
  <si>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</si>
  <si>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</si>
  <si>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</si>
  <si>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</si>
  <si>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</si>
  <si>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</si>
  <si>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</si>
  <si>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</si>
  <si>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</si>
  <si>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</si>
  <si>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</si>
  <si>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</si>
  <si>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</si>
  <si>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</si>
  <si>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</si>
  <si>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</si>
  <si>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</si>
  <si>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</si>
  <si>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</si>
  <si>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</si>
  <si>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</si>
  <si>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</si>
  <si>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</si>
  <si>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</si>
  <si>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</si>
  <si>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</si>
  <si>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</si>
  <si>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</si>
  <si>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</si>
  <si>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</si>
  <si>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</si>
  <si>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</si>
  <si>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</si>
  <si>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</si>
  <si>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</si>
  <si>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</si>
  <si>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</si>
  <si>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</si>
  <si>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</si>
  <si>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</si>
  <si>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</si>
  <si>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</si>
  <si>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</si>
  <si>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</si>
  <si>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</si>
  <si>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</si>
  <si>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</si>
  <si>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</si>
  <si>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</si>
  <si>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</si>
  <si>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</si>
  <si>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</si>
  <si>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</si>
  <si>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</si>
  <si>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</si>
  <si>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</si>
  <si>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</si>
  <si>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</si>
  <si>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</si>
  <si>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</si>
  <si>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</si>
  <si>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</si>
  <si>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</si>
  <si>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</si>
  <si>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</si>
  <si>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</si>
  <si>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</si>
  <si>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</si>
  <si>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</si>
  <si>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</si>
  <si>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</si>
  <si>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</si>
  <si>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</si>
  <si>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</si>
  <si>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</si>
  <si>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</si>
  <si>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</si>
  <si>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</si>
  <si>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</si>
  <si>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</si>
  <si>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</si>
  <si>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</si>
  <si>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</si>
  <si>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</si>
  <si>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</si>
  <si>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</si>
  <si>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</si>
  <si>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</si>
  <si>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</si>
  <si>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</si>
  <si>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</si>
  <si>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</si>
  <si>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</si>
  <si>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</si>
  <si>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</si>
  <si>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</si>
  <si>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</si>
  <si>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</si>
  <si>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</si>
  <si>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</si>
  <si>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</si>
  <si>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</si>
  <si>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</si>
  <si>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</si>
  <si>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</si>
  <si>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</si>
  <si>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</si>
  <si>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</si>
  <si>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</si>
  <si>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</si>
  <si>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</si>
  <si>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</si>
  <si>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</si>
  <si>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</si>
  <si>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</si>
  <si>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</si>
  <si>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</si>
  <si>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</si>
  <si>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</si>
  <si>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</si>
  <si>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</si>
  <si>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</si>
  <si>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</si>
  <si>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</si>
  <si>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</si>
  <si>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</si>
  <si>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</si>
  <si>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</si>
  <si>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</si>
  <si>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</si>
  <si>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</si>
  <si>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</si>
  <si>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</si>
  <si>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</si>
  <si>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</si>
  <si>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</si>
  <si>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</si>
  <si>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</si>
  <si>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</si>
  <si>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</si>
  <si>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</si>
  <si>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</si>
  <si>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</si>
  <si>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</si>
  <si>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</si>
  <si>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</si>
  <si>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</si>
  <si>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</si>
  <si>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</si>
  <si>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</si>
  <si>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</si>
  <si>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</si>
  <si>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</si>
  <si>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</si>
  <si>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</si>
  <si>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</si>
  <si>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</si>
  <si>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</si>
  <si>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</si>
  <si>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</si>
  <si>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</si>
  <si>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</si>
  <si>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</si>
  <si>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</si>
  <si>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</si>
  <si>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</si>
  <si>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</si>
  <si>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</si>
  <si>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</si>
  <si>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</si>
  <si>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</si>
  <si>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</si>
  <si>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</si>
  <si>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</si>
  <si>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</si>
  <si>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</si>
  <si>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</si>
  <si>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</si>
  <si>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</si>
  <si>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</si>
  <si>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</si>
  <si>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</si>
  <si>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</si>
  <si>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</si>
  <si>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</si>
  <si>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</si>
  <si>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</si>
  <si>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</si>
  <si>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</si>
  <si>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</si>
  <si>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</si>
  <si>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</si>
  <si>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</si>
  <si>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</si>
  <si>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</si>
  <si>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</si>
  <si>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</si>
  <si>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</si>
  <si>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</si>
  <si>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</si>
  <si>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</si>
  <si>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</si>
  <si>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</si>
  <si>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</si>
  <si>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</si>
  <si>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</si>
  <si>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</si>
  <si>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</si>
  <si>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</si>
  <si>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</si>
  <si>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</si>
  <si>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</si>
  <si>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</si>
  <si>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</si>
  <si>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</si>
  <si>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</si>
  <si>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</si>
  <si>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</si>
  <si>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</si>
  <si>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</si>
  <si>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</si>
  <si>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</si>
  <si>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</si>
  <si>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</si>
  <si>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</si>
  <si>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</si>
  <si>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</si>
  <si>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</si>
  <si>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</si>
  <si>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</si>
  <si>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</si>
  <si>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</si>
  <si>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</si>
  <si>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</si>
  <si>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</si>
  <si>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</si>
  <si>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</si>
  <si>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</si>
  <si>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</si>
  <si>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</si>
  <si>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</si>
  <si>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</si>
  <si>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</si>
  <si>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</si>
  <si>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</si>
  <si>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</si>
  <si>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</si>
  <si>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</si>
  <si>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</si>
  <si>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</si>
  <si>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</si>
  <si>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</si>
  <si>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</si>
  <si>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</si>
  <si>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</si>
  <si>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</si>
  <si>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</si>
  <si>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</si>
  <si>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</si>
  <si>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</si>
  <si>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</si>
  <si>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</si>
  <si>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</si>
  <si>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</si>
  <si>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</si>
  <si>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</si>
  <si>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</si>
  <si>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</si>
  <si>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</si>
  <si>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</si>
  <si>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</si>
  <si>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</si>
  <si>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</si>
  <si>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</si>
  <si>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</si>
  <si>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</si>
  <si>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</si>
  <si>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</si>
  <si>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</si>
  <si>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</si>
  <si>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</si>
  <si>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</si>
  <si>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</si>
  <si>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</si>
  <si>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</si>
  <si>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</si>
  <si>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</si>
  <si>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</si>
  <si>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</si>
  <si>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</si>
  <si>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</si>
  <si>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</si>
  <si>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</si>
  <si>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</si>
  <si>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</si>
  <si>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</si>
  <si>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</si>
  <si>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</si>
  <si>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</si>
  <si>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</si>
  <si>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</si>
  <si>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</si>
  <si>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</si>
  <si>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</si>
  <si>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</si>
  <si>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</si>
  <si>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</si>
  <si>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</si>
  <si>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</si>
  <si>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</si>
  <si>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</si>
  <si>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</si>
  <si>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</si>
  <si>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</si>
  <si>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</si>
  <si>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</si>
  <si>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</si>
  <si>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</si>
  <si>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</si>
  <si>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</si>
  <si>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</si>
  <si>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</si>
  <si>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</si>
  <si>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</si>
  <si>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</si>
  <si>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</si>
  <si>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</si>
  <si>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</si>
  <si>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</si>
  <si>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</si>
  <si>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</si>
  <si>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</si>
  <si>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</si>
  <si>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</si>
  <si>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</si>
  <si>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</si>
  <si>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</si>
  <si>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</si>
  <si>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</si>
  <si>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</si>
  <si>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</si>
  <si>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</si>
  <si>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</si>
  <si>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</si>
  <si>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</si>
  <si>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</si>
  <si>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</si>
  <si>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</si>
  <si>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</si>
  <si>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</si>
  <si>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</si>
  <si>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</si>
  <si>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</si>
  <si>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</si>
  <si>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</si>
  <si>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</si>
  <si>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</si>
  <si>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</si>
  <si>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</si>
  <si>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</si>
  <si>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</si>
  <si>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</si>
  <si>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</si>
  <si>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</si>
  <si>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</si>
  <si>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</si>
  <si>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</si>
  <si>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</si>
  <si>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</si>
  <si>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</si>
  <si>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</si>
  <si>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</si>
  <si>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</si>
  <si>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</si>
  <si>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</si>
  <si>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</si>
  <si>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</si>
  <si>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</si>
  <si>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</si>
  <si>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</si>
  <si>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</si>
  <si>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</si>
  <si>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</si>
  <si>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</si>
  <si>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</si>
  <si>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</si>
  <si>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</si>
  <si>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</si>
  <si>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</si>
  <si>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</si>
  <si>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</si>
  <si>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</si>
  <si>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</si>
  <si>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</si>
  <si>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</si>
  <si>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</si>
  <si>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</si>
  <si>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</si>
  <si>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</si>
  <si>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</si>
  <si>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</si>
  <si>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</si>
  <si>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</si>
  <si>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</si>
  <si>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</si>
  <si>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</si>
  <si>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</si>
  <si>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</si>
  <si>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</si>
  <si>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</si>
  <si>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</si>
  <si>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</si>
  <si>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</si>
  <si>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</si>
  <si>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</si>
  <si>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</si>
  <si>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</si>
  <si>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</si>
  <si>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</si>
  <si>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</si>
  <si>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</si>
  <si>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</si>
  <si>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</si>
  <si>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</si>
  <si>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</si>
  <si>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</si>
  <si>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</si>
  <si>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</si>
  <si>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</si>
  <si>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</si>
  <si>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</si>
  <si>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</si>
  <si>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</si>
  <si>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</si>
  <si>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</si>
  <si>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</si>
  <si>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</si>
  <si>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</si>
  <si>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</si>
  <si>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</si>
  <si>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</si>
  <si>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</si>
  <si>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</si>
  <si>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</si>
  <si>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</si>
  <si>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</si>
  <si>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</si>
  <si>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</si>
  <si>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</si>
  <si>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</si>
  <si>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</si>
  <si>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</si>
  <si>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</si>
  <si>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</si>
  <si>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</si>
  <si>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</si>
  <si>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</si>
  <si>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</si>
  <si>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</si>
  <si>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</si>
  <si>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</si>
  <si>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</si>
  <si>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</si>
  <si>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</si>
  <si>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</si>
  <si>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</si>
  <si>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</si>
  <si>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</si>
  <si>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</si>
  <si>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</si>
  <si>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</si>
  <si>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</si>
  <si>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</si>
  <si>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</si>
  <si>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</si>
  <si>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</si>
  <si>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</si>
  <si>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</si>
  <si>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</si>
  <si>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</si>
  <si>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</si>
  <si>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</si>
  <si>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</si>
  <si>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</si>
  <si>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</si>
  <si>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</si>
  <si>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</si>
  <si>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</si>
  <si>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</si>
  <si>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</si>
  <si>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</si>
  <si>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</si>
  <si>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</si>
  <si>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</si>
  <si>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</si>
  <si>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</si>
  <si>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</si>
  <si>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</si>
  <si>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</si>
  <si>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</si>
  <si>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</si>
  <si>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</si>
  <si>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</si>
  <si>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</si>
  <si>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</si>
  <si>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</si>
  <si>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</si>
  <si>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</si>
  <si>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</si>
  <si>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</si>
  <si>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</si>
  <si>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</si>
  <si>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</si>
  <si>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</si>
  <si>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</si>
  <si>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</si>
  <si>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</si>
  <si>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</si>
  <si>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</si>
  <si>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</si>
  <si>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</si>
  <si>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</si>
  <si>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</si>
  <si>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</si>
  <si>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</si>
  <si>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</si>
  <si>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</si>
  <si>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</si>
  <si>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</si>
  <si>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</si>
  <si>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</si>
  <si>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</si>
  <si>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</si>
  <si>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</si>
  <si>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</si>
  <si>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</si>
  <si>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</si>
  <si>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</si>
  <si>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</si>
  <si>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</si>
  <si>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</si>
  <si>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</si>
  <si>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</si>
  <si>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</si>
  <si>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</si>
  <si>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</si>
  <si>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</si>
  <si>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</si>
  <si>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</si>
  <si>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</si>
  <si>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</si>
  <si>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</si>
  <si>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</si>
  <si>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</si>
  <si>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</si>
  <si>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</si>
  <si>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</si>
  <si>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</si>
  <si>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</si>
  <si>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</si>
  <si>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</si>
  <si>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</si>
  <si>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</si>
  <si>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</si>
  <si>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</si>
  <si>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</si>
  <si>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</si>
  <si>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</si>
  <si>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</si>
  <si>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</si>
  <si>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</si>
  <si>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</si>
  <si>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</si>
  <si>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</si>
  <si>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</si>
  <si>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</si>
  <si>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</si>
  <si>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</si>
  <si>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</si>
  <si>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</si>
  <si>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</si>
  <si>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</si>
  <si>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</si>
  <si>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</si>
  <si>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</si>
  <si>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</si>
  <si>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</si>
  <si>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</si>
  <si>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</si>
  <si>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</si>
  <si>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</si>
  <si>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</si>
  <si>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</si>
  <si>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</si>
  <si>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</si>
  <si>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</si>
  <si>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</si>
  <si>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</si>
  <si>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</si>
  <si>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</si>
  <si>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</si>
  <si>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</si>
  <si>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</si>
  <si>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</si>
  <si>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</si>
  <si>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</si>
  <si>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</si>
  <si>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</si>
  <si>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</si>
  <si>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</si>
  <si>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</si>
  <si>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</si>
  <si>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</si>
  <si>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</si>
  <si>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</si>
  <si>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</si>
  <si>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</si>
  <si>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</si>
  <si>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</si>
  <si>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</si>
  <si>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</si>
  <si>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</si>
  <si>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</si>
  <si>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</si>
  <si>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</si>
  <si>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</si>
  <si>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</si>
  <si>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</si>
  <si>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</si>
  <si>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</si>
  <si>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</si>
  <si>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</si>
  <si>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</si>
  <si>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</si>
  <si>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</si>
  <si>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</si>
  <si>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</si>
  <si>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</si>
  <si>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</si>
  <si>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</si>
  <si>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</si>
  <si>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</si>
  <si>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</si>
  <si>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</si>
  <si>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</si>
  <si>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</si>
  <si>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</si>
  <si>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</si>
  <si>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</si>
  <si>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</si>
  <si>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</si>
  <si>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</si>
  <si>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</si>
  <si>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</si>
  <si>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</si>
  <si>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</si>
  <si>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</si>
  <si>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</si>
  <si>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</si>
  <si>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</si>
  <si>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</si>
  <si>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</si>
  <si>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</si>
  <si>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</si>
  <si>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</si>
  <si>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</si>
  <si>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</si>
  <si>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</si>
  <si>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</si>
  <si>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</si>
  <si>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</si>
  <si>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</si>
  <si>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</si>
  <si>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</si>
  <si>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</si>
  <si>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</si>
  <si>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</si>
  <si>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</si>
  <si>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</si>
  <si>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</si>
  <si>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</si>
  <si>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</si>
  <si>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</si>
  <si>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</si>
  <si>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</si>
  <si>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</si>
  <si>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</si>
  <si>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</si>
  <si>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</si>
  <si>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</si>
  <si>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</si>
  <si>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</si>
  <si>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</si>
  <si>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</si>
  <si>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</si>
  <si>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</si>
  <si>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</si>
  <si>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</si>
  <si>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</si>
  <si>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</si>
  <si>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</si>
  <si>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</si>
  <si>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</si>
  <si>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</si>
  <si>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</si>
  <si>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</si>
  <si>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</si>
  <si>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</si>
  <si>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</si>
  <si>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</si>
  <si>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</si>
  <si>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</si>
  <si>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</si>
  <si>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</si>
  <si>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</si>
  <si>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</si>
  <si>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</si>
  <si>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</si>
  <si>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</si>
  <si>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</si>
  <si>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</si>
  <si>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</si>
  <si>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</si>
  <si>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</si>
  <si>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</si>
  <si>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</si>
  <si>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</si>
  <si>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</si>
  <si>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</si>
  <si>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</si>
  <si>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</si>
  <si>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</si>
  <si>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</si>
  <si>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</si>
  <si>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</si>
  <si>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</si>
  <si>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</si>
  <si>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</si>
  <si>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</si>
  <si>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</si>
  <si>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</si>
  <si>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</si>
  <si>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</si>
  <si>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</si>
  <si>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</si>
  <si>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</si>
  <si>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</si>
  <si>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</si>
  <si>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</si>
  <si>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</si>
  <si>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</si>
  <si>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</si>
  <si>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</si>
  <si>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</si>
  <si>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</si>
  <si>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</si>
  <si>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</si>
  <si>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</si>
  <si>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</si>
  <si>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</si>
  <si>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</si>
  <si>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</si>
  <si>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</si>
  <si>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</si>
  <si>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</si>
  <si>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</si>
  <si>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</si>
  <si>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</si>
  <si>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</si>
  <si>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</si>
  <si>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</si>
  <si>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</si>
  <si>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</si>
  <si>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</si>
  <si>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</si>
  <si>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</si>
  <si>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</si>
  <si>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</si>
  <si>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</si>
  <si>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</si>
  <si>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</si>
  <si>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</si>
  <si>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</si>
  <si>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</si>
  <si>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</si>
  <si>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</si>
  <si>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</si>
  <si>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</si>
  <si>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</si>
  <si>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</si>
  <si>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</si>
  <si>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</si>
  <si>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</si>
  <si>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</si>
  <si>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</si>
  <si>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</si>
  <si>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</si>
  <si>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</si>
  <si>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</si>
  <si>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</si>
  <si>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</si>
  <si>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</si>
  <si>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</si>
  <si>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</si>
  <si>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</si>
  <si>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</si>
  <si>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</si>
  <si>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</si>
  <si>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</si>
  <si>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</si>
  <si>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</si>
  <si>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</si>
  <si>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</si>
  <si>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</si>
  <si>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</si>
  <si>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</si>
  <si>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</si>
  <si>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</si>
  <si>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</si>
  <si>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</si>
  <si>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</si>
  <si>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</si>
  <si>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</si>
  <si>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</si>
  <si>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</si>
  <si>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</si>
  <si>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</si>
  <si>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</si>
  <si>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</si>
  <si>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</si>
  <si>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</si>
  <si>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</si>
  <si>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</si>
  <si>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</si>
  <si>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</si>
  <si>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</si>
  <si>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</si>
  <si>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</si>
  <si>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</si>
  <si>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</si>
  <si>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</si>
  <si>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</si>
  <si>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</si>
  <si>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</si>
  <si>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</si>
  <si>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</si>
  <si>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</si>
  <si>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</si>
  <si>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</si>
  <si>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</si>
  <si>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</si>
  <si>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</si>
  <si>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</si>
  <si>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</si>
  <si>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</si>
  <si>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</si>
  <si>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</si>
  <si>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</si>
  <si>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</si>
  <si>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</si>
  <si>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</si>
  <si>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</si>
  <si>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</si>
  <si>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</si>
  <si>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</si>
  <si>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</si>
  <si>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</si>
  <si>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</si>
  <si>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</si>
  <si>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</si>
  <si>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</si>
  <si>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</si>
  <si>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</si>
  <si>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</si>
  <si>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</si>
  <si>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</si>
  <si>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</si>
  <si>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</si>
  <si>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</si>
  <si>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</si>
  <si>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</si>
  <si>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</si>
  <si>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</si>
  <si>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</si>
  <si>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</si>
  <si>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</si>
  <si>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</si>
  <si>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</si>
  <si>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</si>
  <si>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</si>
  <si>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</si>
  <si>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</si>
  <si>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</si>
  <si>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</si>
  <si>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</si>
  <si>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</si>
  <si>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</si>
  <si>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</si>
  <si>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</si>
  <si>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</si>
  <si>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</si>
  <si>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</si>
  <si>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</si>
  <si>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</si>
  <si>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</si>
  <si>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</si>
  <si>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</si>
  <si>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</si>
  <si>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</si>
  <si>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</si>
  <si>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</si>
  <si>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</si>
  <si>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</si>
  <si>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</si>
  <si>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</si>
  <si>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</si>
  <si>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</si>
  <si>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</si>
  <si>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</si>
  <si>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</si>
  <si>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</si>
  <si>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</si>
  <si>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</si>
  <si>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</si>
  <si>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</si>
  <si>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</si>
  <si>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</si>
  <si>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</si>
  <si>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</si>
  <si>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</si>
  <si>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</si>
  <si>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</si>
  <si>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</si>
  <si>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</si>
  <si>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</si>
  <si>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</si>
  <si>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</si>
  <si>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</si>
  <si>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</si>
  <si>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</si>
  <si>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</si>
  <si>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</si>
  <si>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</si>
  <si>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</si>
  <si>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</si>
  <si>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</si>
  <si>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</si>
  <si>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</si>
  <si>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</si>
  <si>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</si>
  <si>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</si>
  <si>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</si>
  <si>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</si>
  <si>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</si>
  <si>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</si>
  <si>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</si>
  <si>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</si>
  <si>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</si>
  <si>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</si>
  <si>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</si>
  <si>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</si>
  <si>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</si>
  <si>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</si>
  <si>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</si>
  <si>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</si>
  <si>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</si>
  <si>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</si>
  <si>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</si>
  <si>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</si>
  <si>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</si>
  <si>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</si>
  <si>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</si>
  <si>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</si>
  <si>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</si>
  <si>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</si>
  <si>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</si>
  <si>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</si>
  <si>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</si>
  <si>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</si>
  <si>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</si>
  <si>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</si>
  <si>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</si>
  <si>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</si>
  <si>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</si>
  <si>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</si>
  <si>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</si>
  <si>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</si>
  <si>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</si>
  <si>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</si>
  <si>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</si>
  <si>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</si>
  <si>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</si>
  <si>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</si>
  <si>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</si>
  <si>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</si>
  <si>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</si>
  <si>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</si>
  <si>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</si>
  <si>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</si>
  <si>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</si>
  <si>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</si>
  <si>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</si>
  <si>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</si>
  <si>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</si>
  <si>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</si>
  <si>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</si>
  <si>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</si>
  <si>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</si>
  <si>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</si>
  <si>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</si>
  <si>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</si>
  <si>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</si>
  <si>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</si>
  <si>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</si>
  <si>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</si>
  <si>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</si>
  <si>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</si>
  <si>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</si>
  <si>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</si>
  <si>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</si>
  <si>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</si>
  <si>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</si>
  <si>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</si>
  <si>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</si>
  <si>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</si>
  <si>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</si>
  <si>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</si>
  <si>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</si>
  <si>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</si>
  <si>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</si>
  <si>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</si>
  <si>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</si>
  <si>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</si>
  <si>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</si>
  <si>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</si>
  <si>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</si>
  <si>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</si>
  <si>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</si>
  <si>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</si>
  <si>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</si>
  <si>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</si>
  <si>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</si>
  <si>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</si>
  <si>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</si>
  <si>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</si>
  <si>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</si>
  <si>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</si>
  <si>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</si>
  <si>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</si>
  <si>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</si>
  <si>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</si>
  <si>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</si>
  <si>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</si>
  <si>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</si>
  <si>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</si>
  <si>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</si>
  <si>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</si>
  <si>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</si>
  <si>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</si>
  <si>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</si>
  <si>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</si>
  <si>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</si>
  <si>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</si>
  <si>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</si>
  <si>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</si>
  <si>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</si>
  <si>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</si>
  <si>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</si>
  <si>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</si>
  <si>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</si>
  <si>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</si>
  <si>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</si>
  <si>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</si>
  <si>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</si>
  <si>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</si>
  <si>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</si>
  <si>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</si>
  <si>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</si>
  <si>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</si>
  <si>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</si>
  <si>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</si>
  <si>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</si>
  <si>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</si>
  <si>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</si>
  <si>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</si>
  <si>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</si>
  <si>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</si>
  <si>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</si>
  <si>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</si>
  <si>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</si>
  <si>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</si>
  <si>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</si>
  <si>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</si>
  <si>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</si>
  <si>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</si>
  <si>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</si>
  <si>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</si>
  <si>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</si>
  <si>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</si>
  <si>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</si>
  <si>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</si>
  <si>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</si>
  <si>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</si>
  <si>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</si>
  <si>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</si>
  <si>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</si>
  <si>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</si>
  <si>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</si>
  <si>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</si>
  <si>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</si>
  <si>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</si>
  <si>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</si>
  <si>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</si>
  <si>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</si>
  <si>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</si>
  <si>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</si>
  <si>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</si>
  <si>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</si>
  <si>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</si>
  <si>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</si>
  <si>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</si>
  <si>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</si>
  <si>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</si>
  <si>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</si>
  <si>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</si>
  <si>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</si>
  <si>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</si>
  <si>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</si>
  <si>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</si>
  <si>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</si>
  <si>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</si>
  <si>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</si>
  <si>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</si>
  <si>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</si>
  <si>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</si>
  <si>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</si>
  <si>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</si>
  <si>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</si>
  <si>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</si>
  <si>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</si>
  <si>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</si>
  <si>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</si>
  <si>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</si>
  <si>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</si>
  <si>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</si>
  <si>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</si>
  <si>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</si>
  <si>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</si>
  <si>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</si>
  <si>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</si>
  <si>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</si>
  <si>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</si>
  <si>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</si>
  <si>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</si>
  <si>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</si>
  <si>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</si>
  <si>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</si>
  <si>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</si>
  <si>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</si>
  <si>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</si>
  <si>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</si>
  <si>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</si>
  <si>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</si>
  <si>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</si>
  <si>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</si>
  <si>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</si>
  <si>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</si>
  <si>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</si>
  <si>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</si>
  <si>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</si>
  <si>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</si>
  <si>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</si>
  <si>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</si>
  <si>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</si>
  <si>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</si>
  <si>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</si>
  <si>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</si>
  <si>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</si>
  <si>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</si>
  <si>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</si>
  <si>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</si>
  <si>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</si>
  <si>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</si>
  <si>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</si>
  <si>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</si>
  <si>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</si>
  <si>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</si>
  <si>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</si>
  <si>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</si>
  <si>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</si>
  <si>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</si>
  <si>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</si>
  <si>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</si>
  <si>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</si>
  <si>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</si>
  <si>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</si>
  <si>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</si>
  <si>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</si>
  <si>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</si>
  <si>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</si>
  <si>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</si>
  <si>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</si>
  <si>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</si>
  <si>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</si>
  <si>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</si>
  <si>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</si>
  <si>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</si>
  <si>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</si>
  <si>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</si>
  <si>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</si>
  <si>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</si>
  <si>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</si>
  <si>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</si>
  <si>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</si>
  <si>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</si>
  <si>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</si>
  <si>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</si>
  <si>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</si>
  <si>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</si>
  <si>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</si>
  <si>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</si>
  <si>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</si>
  <si>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</si>
  <si>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</si>
  <si>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</si>
  <si>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</si>
  <si>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</si>
  <si>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</si>
  <si>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</si>
  <si>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</si>
  <si>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</si>
  <si>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</si>
  <si>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</si>
  <si>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</si>
  <si>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</si>
  <si>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</si>
  <si>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</si>
  <si>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</si>
  <si>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</si>
  <si>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</si>
  <si>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</si>
  <si>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</si>
  <si>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</si>
  <si>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</si>
  <si>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</si>
  <si>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</si>
  <si>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</si>
  <si>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</si>
  <si>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</si>
  <si>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</si>
  <si>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</si>
  <si>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</si>
  <si>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</si>
  <si>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</si>
  <si>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</si>
  <si>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</si>
  <si>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</si>
  <si>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</si>
  <si>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</si>
  <si>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</si>
  <si>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</si>
  <si>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</si>
  <si>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</si>
  <si>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</si>
  <si>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</si>
  <si>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</si>
  <si>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</si>
  <si>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</si>
  <si>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</si>
  <si>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</si>
  <si>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</si>
  <si>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</si>
  <si>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</si>
  <si>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</si>
  <si>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</si>
  <si>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</si>
  <si>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</si>
  <si>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</si>
  <si>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</si>
  <si>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</si>
  <si>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</si>
  <si>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</si>
  <si>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</si>
  <si>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</si>
  <si>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</si>
  <si>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</si>
  <si>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</si>
  <si>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</si>
  <si>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</si>
  <si>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</si>
  <si>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</si>
  <si>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</si>
  <si>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</si>
  <si>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</si>
  <si>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</si>
  <si>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</si>
  <si>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</si>
  <si>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</si>
  <si>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</si>
  <si>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</si>
  <si>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</si>
  <si>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</si>
  <si>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</si>
  <si>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</si>
  <si>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</si>
  <si>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</si>
  <si>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</si>
  <si>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</si>
  <si>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</si>
  <si>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</si>
  <si>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</si>
  <si>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</si>
  <si>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</si>
  <si>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</si>
  <si>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</si>
  <si>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</si>
  <si>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</si>
  <si>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</si>
  <si>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</si>
  <si>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</si>
  <si>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</si>
  <si>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</si>
  <si>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</si>
  <si>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</si>
  <si>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</si>
  <si>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</si>
  <si>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</si>
  <si>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</si>
  <si>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</si>
  <si>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</si>
  <si>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</si>
  <si>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</si>
  <si>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</si>
  <si>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</si>
  <si>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</si>
  <si>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</si>
  <si>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</si>
  <si>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</si>
  <si>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</si>
  <si>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</si>
  <si>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</si>
  <si>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</si>
  <si>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</si>
  <si>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</si>
  <si>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</si>
  <si>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</si>
  <si>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</si>
  <si>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</si>
  <si>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</si>
  <si>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</si>
  <si>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</si>
  <si>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</si>
  <si>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</si>
  <si>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</si>
  <si>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</si>
  <si>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</si>
  <si>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</si>
  <si>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</si>
  <si>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</si>
  <si>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</si>
  <si>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</si>
  <si>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</si>
  <si>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</si>
  <si>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</si>
  <si>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</si>
  <si>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</si>
  <si>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</si>
  <si>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</si>
  <si>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</si>
  <si>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</si>
  <si>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</si>
  <si>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</si>
  <si>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</si>
  <si>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</si>
  <si>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</si>
  <si>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</si>
  <si>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</si>
  <si>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</si>
  <si>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</si>
  <si>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</si>
  <si>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</si>
  <si>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</si>
  <si>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</si>
  <si>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</si>
  <si>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</si>
  <si>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</si>
  <si>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</si>
  <si>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</si>
  <si>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</si>
  <si>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</si>
  <si>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</si>
  <si>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</si>
  <si>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</si>
  <si>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</si>
  <si>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</si>
  <si>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</si>
  <si>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</si>
  <si>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</si>
  <si>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</si>
  <si>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</si>
  <si>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</si>
  <si>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</si>
  <si>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</si>
  <si>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</si>
  <si>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</si>
  <si>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</si>
  <si>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</si>
  <si>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</si>
  <si>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</si>
  <si>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</si>
  <si>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</si>
  <si>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</si>
  <si>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</si>
  <si>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</si>
  <si>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</si>
  <si>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</si>
  <si>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</si>
  <si>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</si>
  <si>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</si>
  <si>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</si>
  <si>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</si>
  <si>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</si>
  <si>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</si>
  <si>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</si>
  <si>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</si>
  <si>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</si>
  <si>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</si>
  <si>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</si>
  <si>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</si>
  <si>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</si>
  <si>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</si>
  <si>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</si>
  <si>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</si>
  <si>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</si>
  <si>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</si>
  <si>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</si>
  <si>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</si>
  <si>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</si>
  <si>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</si>
  <si>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</si>
  <si>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</si>
  <si>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</si>
  <si>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</si>
  <si>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</si>
  <si>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</si>
  <si>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</si>
  <si>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</si>
  <si>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</si>
  <si>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</si>
  <si>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</si>
  <si>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</si>
  <si>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</si>
  <si>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</si>
  <si>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</si>
  <si>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</si>
  <si>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</si>
  <si>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</si>
  <si>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</si>
  <si>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</si>
  <si>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</si>
  <si>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</si>
  <si>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</si>
  <si>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</si>
  <si>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</si>
  <si>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</si>
  <si>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</si>
  <si>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</si>
  <si>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</si>
  <si>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</si>
  <si>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</si>
  <si>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</si>
  <si>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</si>
  <si>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</si>
  <si>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</si>
  <si>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</si>
  <si>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</si>
  <si>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</si>
  <si>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</si>
  <si>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</si>
  <si>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</si>
  <si>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</si>
  <si>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</si>
  <si>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</si>
  <si>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</si>
  <si>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</si>
  <si>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</si>
  <si>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</si>
  <si>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</si>
  <si>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</si>
  <si>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</si>
  <si>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</si>
  <si>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</si>
  <si>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</si>
  <si>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</si>
  <si>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</si>
  <si>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</si>
  <si>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</si>
  <si>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</si>
  <si>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</si>
  <si>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</si>
  <si>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</si>
  <si>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</si>
  <si>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</si>
  <si>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</si>
  <si>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</si>
  <si>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</si>
  <si>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</si>
  <si>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</si>
  <si>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</si>
  <si>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</si>
  <si>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</si>
  <si>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</si>
  <si>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</si>
  <si>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</si>
  <si>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</si>
  <si>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</si>
  <si>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</si>
  <si>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</si>
  <si>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</si>
  <si>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</si>
  <si>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</si>
  <si>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</si>
  <si>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</si>
  <si>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</si>
  <si>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</si>
  <si>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</si>
  <si>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</si>
  <si>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</si>
  <si>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</si>
  <si>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</si>
  <si>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</si>
  <si>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</si>
  <si>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</si>
  <si>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</si>
  <si>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</si>
  <si>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</si>
  <si>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</si>
  <si>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</si>
  <si>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</si>
  <si>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</si>
  <si>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</si>
  <si>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</si>
  <si>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</si>
  <si>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</si>
  <si>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</si>
  <si>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</si>
  <si>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</si>
  <si>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</si>
  <si>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</si>
  <si>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</si>
  <si>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</si>
  <si>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</si>
  <si>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</si>
  <si>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</si>
  <si>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</si>
  <si>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</si>
  <si>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</si>
  <si>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</si>
  <si>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</si>
  <si>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</si>
  <si>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</si>
  <si>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</si>
  <si>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</si>
  <si>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</si>
  <si>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</si>
  <si>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</si>
  <si>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</si>
  <si>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</si>
  <si>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</si>
  <si>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</si>
  <si>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</si>
  <si>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</si>
  <si>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</si>
  <si>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</si>
  <si>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</si>
  <si>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</si>
  <si>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</si>
  <si>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</si>
  <si>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</si>
  <si>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</si>
  <si>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</si>
  <si>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</si>
  <si>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</si>
  <si>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</si>
  <si>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</si>
  <si>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</si>
  <si>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</si>
  <si>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</si>
  <si>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</si>
  <si>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</si>
  <si>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</si>
  <si>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</si>
  <si>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</si>
  <si>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</si>
  <si>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</si>
  <si>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</si>
  <si>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</si>
  <si>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</si>
  <si>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</si>
  <si>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</si>
  <si>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</si>
  <si>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</si>
  <si>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</si>
  <si>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</si>
  <si>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</si>
  <si>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</si>
  <si>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</si>
  <si>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</si>
  <si>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</si>
  <si>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</si>
  <si>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</si>
  <si>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</si>
  <si>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</si>
  <si>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</si>
  <si>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</si>
  <si>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</si>
  <si>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</si>
  <si>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</si>
  <si>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</si>
  <si>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</si>
  <si>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</si>
  <si>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</si>
  <si>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</si>
  <si>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</si>
  <si>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</si>
  <si>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</si>
  <si>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</si>
  <si>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</si>
  <si>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</si>
  <si>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</si>
  <si>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</si>
  <si>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</si>
  <si>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</si>
  <si>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</si>
  <si>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</si>
  <si>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</si>
  <si>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</si>
  <si>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</si>
  <si>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</si>
  <si>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</si>
  <si>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</si>
  <si>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</si>
  <si>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</si>
  <si>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</si>
  <si>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</si>
  <si>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</si>
  <si>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</si>
  <si>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</si>
  <si>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</si>
  <si>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</si>
  <si>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</si>
  <si>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</si>
  <si>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</si>
  <si>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</si>
  <si>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</si>
  <si>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</si>
  <si>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</si>
  <si>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</si>
  <si>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</si>
  <si>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</si>
  <si>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</si>
  <si>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</si>
  <si>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</si>
  <si>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</si>
  <si>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</si>
  <si>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</si>
  <si>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</si>
  <si>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</si>
  <si>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</si>
  <si>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</si>
  <si>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</si>
  <si>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</si>
  <si>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</si>
  <si>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</si>
  <si>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</si>
  <si>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</si>
  <si>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</si>
  <si>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</si>
  <si>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</si>
  <si>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</si>
  <si>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</si>
  <si>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</si>
  <si>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</si>
  <si>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</si>
  <si>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</si>
  <si>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</si>
  <si>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</si>
  <si>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</si>
  <si>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</si>
  <si>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</si>
  <si>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</si>
  <si>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</si>
  <si>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</si>
  <si>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</si>
  <si>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</si>
  <si>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</si>
  <si>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</si>
  <si>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</si>
  <si>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</si>
  <si>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</si>
  <si>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</si>
  <si>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</si>
  <si>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</si>
  <si>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</si>
  <si>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</si>
  <si>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</si>
  <si>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</si>
  <si>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</si>
  <si>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</si>
  <si>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</si>
  <si>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</si>
  <si>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</si>
  <si>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</si>
  <si>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</si>
  <si>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</si>
  <si>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</si>
  <si>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</si>
  <si>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</si>
  <si>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</si>
  <si>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</si>
  <si>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</si>
  <si>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</si>
  <si>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</si>
  <si>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</si>
  <si>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</si>
  <si>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</si>
  <si>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</si>
  <si>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</si>
  <si>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</si>
  <si>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</si>
  <si>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</si>
  <si>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</si>
  <si>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</si>
  <si>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</si>
  <si>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</si>
  <si>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</si>
  <si>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</si>
  <si>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</si>
  <si>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</si>
  <si>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</si>
  <si>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</si>
  <si>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</si>
  <si>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</si>
  <si>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</si>
  <si>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</si>
  <si>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</si>
  <si>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</si>
  <si>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</si>
  <si>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</si>
  <si>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</si>
  <si>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</si>
  <si>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</si>
  <si>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</si>
  <si>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</si>
  <si>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</si>
  <si>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</si>
  <si>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</si>
  <si>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</si>
  <si>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</si>
  <si>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</si>
  <si>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</si>
  <si>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</si>
  <si>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</si>
  <si>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</si>
  <si>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</si>
  <si>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</si>
  <si>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</si>
  <si>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</si>
  <si>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</si>
  <si>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</si>
  <si>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</si>
  <si>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</si>
  <si>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</si>
  <si>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</si>
  <si>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</si>
  <si>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</si>
  <si>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</si>
  <si>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</si>
  <si>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</si>
  <si>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</si>
  <si>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</si>
  <si>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</si>
  <si>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</si>
  <si>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</si>
  <si>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</si>
  <si>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</si>
  <si>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</si>
  <si>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</si>
  <si>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</si>
  <si>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</si>
  <si>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</si>
  <si>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</si>
  <si>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</si>
  <si>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</si>
  <si>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</si>
  <si>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</si>
  <si>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</si>
  <si>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</si>
  <si>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</si>
  <si>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</si>
  <si>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</si>
  <si>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</si>
  <si>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</si>
  <si>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</si>
  <si>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</si>
  <si>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</si>
  <si>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</si>
  <si>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</si>
  <si>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</si>
  <si>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</si>
  <si>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</si>
  <si>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</si>
  <si>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</si>
  <si>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</si>
  <si>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</si>
  <si>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</si>
  <si>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</si>
  <si>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</si>
  <si>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</si>
  <si>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</si>
  <si>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</si>
  <si>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</si>
  <si>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</si>
  <si>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</si>
  <si>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</si>
  <si>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</si>
  <si>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</si>
  <si>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</si>
  <si>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</si>
  <si>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</si>
  <si>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</si>
  <si>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</si>
  <si>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</si>
  <si>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</si>
  <si>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</si>
  <si>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</si>
  <si>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</si>
  <si>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</si>
  <si>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</si>
  <si>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</si>
  <si>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</si>
  <si>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</si>
  <si>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</si>
  <si>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</si>
  <si>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</si>
  <si>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</si>
  <si>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</si>
  <si>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</si>
  <si>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</si>
  <si>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</si>
  <si>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</si>
  <si>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</si>
  <si>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</si>
  <si>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</si>
  <si>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</si>
  <si>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</si>
  <si>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</si>
  <si>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</si>
  <si>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</si>
  <si>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</si>
  <si>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</si>
  <si>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</si>
  <si>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</si>
  <si>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</si>
  <si>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</si>
  <si>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</si>
  <si>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</si>
  <si>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</si>
  <si>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</si>
  <si>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</si>
  <si>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</si>
  <si>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</si>
  <si>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</si>
  <si>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</si>
  <si>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</si>
  <si>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</si>
  <si>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</si>
  <si>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</si>
  <si>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</si>
  <si>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</si>
  <si>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</si>
  <si>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</si>
  <si>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</si>
  <si>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</si>
  <si>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</si>
  <si>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</si>
  <si>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</si>
  <si>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</si>
  <si>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</si>
  <si>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</si>
  <si>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</si>
  <si>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</si>
  <si>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</si>
  <si>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</si>
  <si>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</si>
  <si>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</si>
  <si>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</si>
  <si>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</si>
  <si>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</si>
  <si>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</si>
  <si>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</si>
  <si>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</si>
  <si>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</si>
  <si>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</si>
  <si>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</si>
  <si>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</si>
  <si>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</si>
  <si>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</si>
  <si>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</si>
  <si>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</si>
  <si>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</si>
  <si>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</si>
  <si>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</si>
  <si>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</si>
  <si>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</si>
  <si>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</si>
  <si>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</si>
  <si>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</si>
  <si>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</si>
  <si>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</si>
  <si>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</si>
  <si>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</si>
  <si>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</si>
  <si>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</si>
  <si>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</si>
  <si>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</si>
  <si>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</si>
  <si>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</si>
  <si>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</si>
  <si>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</si>
  <si>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</si>
  <si>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</si>
  <si>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</si>
  <si>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</si>
  <si>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</si>
  <si>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</si>
  <si>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</si>
  <si>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</si>
  <si>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</si>
  <si>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</si>
  <si>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</si>
  <si>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</si>
  <si>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</si>
  <si>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</si>
  <si>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</si>
  <si>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</si>
  <si>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</si>
  <si>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</si>
  <si>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</si>
  <si>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</si>
  <si>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</si>
  <si>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</si>
  <si>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</si>
  <si>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</si>
  <si>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</si>
  <si>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</si>
  <si>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</si>
  <si>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</si>
  <si>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</si>
  <si>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</si>
  <si>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</si>
  <si>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</si>
  <si>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</si>
  <si>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</si>
  <si>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</si>
  <si>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</si>
  <si>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</si>
  <si>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</si>
  <si>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</si>
  <si>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</si>
  <si>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</si>
  <si>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</si>
  <si>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</si>
  <si>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</si>
  <si>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</si>
  <si>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</si>
  <si>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</si>
  <si>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</si>
  <si>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</si>
  <si>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</si>
  <si>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</si>
  <si>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</si>
  <si>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</si>
  <si>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</si>
  <si>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</si>
  <si>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</si>
  <si>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</si>
  <si>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</si>
  <si>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</si>
  <si>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</si>
  <si>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</si>
  <si>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</si>
  <si>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</si>
  <si>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</si>
  <si>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</si>
  <si>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</si>
  <si>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</si>
  <si>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</si>
  <si>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</si>
  <si>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</si>
  <si>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</si>
  <si>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</si>
  <si>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</si>
  <si>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</si>
  <si>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</si>
  <si>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</si>
  <si>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</si>
  <si>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</si>
  <si>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</si>
  <si>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</si>
  <si>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</si>
  <si>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</si>
  <si>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</si>
  <si>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</si>
  <si>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</si>
  <si>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</si>
  <si>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</si>
  <si>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</si>
  <si>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</si>
  <si>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</si>
  <si>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</si>
  <si>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</si>
  <si>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</si>
  <si>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</si>
  <si>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</si>
  <si>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</si>
  <si>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</si>
  <si>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</si>
  <si>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</si>
  <si>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</si>
  <si>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</si>
  <si>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</si>
  <si>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</si>
  <si>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</si>
  <si>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</si>
  <si>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</si>
  <si>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</si>
  <si>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</si>
  <si>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</si>
  <si>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</si>
  <si>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</si>
  <si>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</si>
  <si>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</si>
  <si>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</si>
  <si>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</si>
  <si>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</si>
  <si>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</si>
  <si>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</si>
  <si>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</si>
  <si>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</si>
  <si>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</si>
  <si>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</si>
  <si>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</si>
  <si>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</si>
  <si>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</si>
  <si>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</si>
  <si>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</si>
  <si>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</si>
  <si>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</si>
  <si>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</si>
  <si>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</si>
  <si>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</si>
  <si>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</si>
  <si>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</si>
  <si>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</si>
  <si>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</si>
  <si>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</si>
  <si>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</si>
  <si>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</si>
  <si>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</si>
  <si>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</si>
  <si>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</si>
  <si>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</si>
  <si>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</si>
  <si>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</si>
  <si>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</si>
  <si>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</si>
  <si>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</si>
  <si>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</si>
  <si>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</si>
  <si>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</si>
  <si>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</si>
  <si>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</si>
  <si>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</si>
  <si>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</si>
  <si>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</si>
  <si>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</si>
  <si>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</si>
  <si>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</si>
  <si>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</si>
  <si>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</si>
  <si>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</si>
  <si>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</si>
  <si>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</si>
  <si>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</si>
  <si>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</si>
  <si>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</si>
  <si>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</si>
  <si>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</si>
  <si>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</si>
  <si>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</si>
  <si>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</si>
  <si>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</si>
  <si>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</si>
  <si>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</si>
  <si>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</si>
  <si>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</si>
  <si>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</si>
  <si>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</si>
  <si>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</si>
  <si>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</si>
  <si>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</si>
  <si>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</si>
  <si>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</si>
  <si>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</si>
  <si>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</si>
  <si>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</si>
  <si>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</si>
  <si>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</si>
  <si>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</si>
  <si>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</si>
  <si>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</si>
  <si>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</si>
  <si>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</si>
  <si>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</si>
  <si>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</si>
  <si>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</si>
  <si>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</si>
  <si>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</si>
  <si>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</si>
  <si>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</si>
  <si>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</si>
  <si>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</si>
  <si>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</si>
  <si>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</si>
  <si>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</si>
  <si>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</si>
  <si>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</si>
  <si>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</si>
  <si>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</si>
  <si>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</si>
  <si>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</si>
  <si>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</si>
  <si>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</si>
  <si>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</si>
  <si>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</si>
  <si>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</si>
  <si>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</si>
  <si>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</si>
  <si>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</si>
  <si>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</si>
  <si>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</si>
  <si>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</si>
  <si>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</si>
  <si>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</si>
  <si>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</si>
  <si>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</si>
  <si>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</si>
  <si>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</si>
  <si>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</si>
  <si>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</si>
  <si>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</si>
  <si>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</si>
  <si>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</si>
  <si>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</si>
  <si>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</si>
  <si>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</si>
  <si>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</si>
  <si>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</si>
  <si>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</si>
  <si>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</si>
  <si>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</si>
  <si>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</si>
  <si>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</si>
  <si>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</si>
  <si>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</si>
  <si>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</si>
  <si>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</si>
  <si>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</si>
  <si>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</si>
  <si>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</si>
  <si>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</si>
  <si>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</si>
  <si>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</si>
  <si>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</si>
  <si>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</si>
  <si>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</si>
  <si>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</si>
  <si>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</si>
  <si>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</si>
  <si>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</si>
  <si>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</si>
  <si>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</si>
  <si>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</si>
  <si>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</si>
  <si>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</si>
  <si>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</si>
  <si>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</si>
  <si>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</si>
  <si>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</si>
  <si>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</si>
  <si>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</si>
  <si>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</si>
  <si>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</si>
  <si>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</si>
  <si>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</si>
  <si>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</si>
  <si>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</si>
  <si>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</si>
  <si>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</si>
  <si>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</si>
  <si>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</si>
  <si>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</si>
  <si>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</si>
  <si>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</si>
  <si>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</si>
  <si>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</si>
  <si>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</si>
  <si>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</si>
  <si>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</si>
  <si>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</si>
  <si>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</si>
  <si>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</si>
  <si>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</si>
  <si>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</si>
  <si>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</si>
  <si>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</si>
  <si>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</si>
  <si>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</si>
  <si>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</si>
  <si>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</si>
  <si>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</si>
  <si>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</si>
  <si>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</si>
  <si>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</si>
  <si>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</si>
  <si>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</si>
  <si>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</si>
  <si>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</si>
  <si>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</si>
  <si>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</si>
  <si>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</si>
  <si>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</si>
  <si>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</si>
  <si>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</si>
  <si>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</si>
  <si>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</si>
  <si>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</si>
  <si>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</si>
  <si>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</si>
  <si>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</si>
  <si>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</si>
  <si>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</si>
  <si>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</si>
  <si>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</si>
  <si>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</si>
  <si>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</si>
  <si>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</si>
  <si>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</si>
  <si>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</si>
  <si>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</si>
  <si>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</si>
  <si>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</si>
  <si>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</si>
  <si>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</si>
  <si>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</si>
  <si>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</si>
  <si>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</si>
  <si>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</si>
  <si>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</si>
  <si>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</si>
  <si>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</si>
  <si>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</si>
  <si>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</si>
  <si>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</si>
  <si>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</si>
  <si>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</si>
  <si>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</si>
  <si>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</si>
  <si>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</si>
  <si>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</si>
  <si>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</si>
  <si>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</si>
  <si>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</si>
  <si>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</si>
  <si>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</si>
  <si>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</si>
  <si>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</si>
  <si>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</si>
  <si>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</si>
  <si>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</si>
  <si>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</si>
  <si>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</si>
  <si>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</si>
  <si>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</si>
  <si>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</si>
  <si>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</si>
  <si>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</si>
  <si>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</si>
  <si>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</si>
  <si>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</si>
  <si>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</si>
  <si>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</si>
  <si>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</si>
  <si>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</si>
  <si>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</si>
  <si>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</si>
  <si>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</si>
  <si>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</si>
  <si>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</si>
  <si>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</si>
  <si>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</si>
  <si>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</si>
  <si>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</si>
  <si>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</si>
  <si>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</si>
  <si>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</si>
  <si>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</si>
  <si>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</si>
  <si>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</si>
  <si>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</si>
  <si>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</si>
  <si>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</si>
  <si>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</si>
  <si>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</si>
  <si>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</si>
  <si>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</si>
  <si>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</si>
  <si>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</si>
  <si>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</si>
  <si>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</si>
  <si>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</si>
  <si>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</si>
  <si>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</si>
  <si>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</si>
  <si>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</si>
  <si>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</si>
  <si>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</si>
  <si>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</si>
  <si>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</si>
  <si>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</si>
  <si>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</si>
  <si>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</si>
  <si>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</si>
  <si>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</si>
  <si>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</si>
  <si>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</si>
  <si>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</si>
  <si>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</si>
  <si>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</si>
  <si>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</si>
  <si>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</si>
  <si>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</si>
  <si>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</si>
  <si>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</si>
  <si>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</si>
  <si>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</si>
  <si>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</si>
  <si>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</si>
  <si>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</si>
  <si>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</si>
  <si>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</si>
  <si>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</si>
  <si>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</si>
  <si>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</si>
  <si>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</si>
  <si>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</si>
  <si>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</si>
  <si>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</si>
  <si>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</si>
  <si>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</si>
  <si>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</si>
  <si>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</si>
  <si>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</si>
  <si>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</si>
  <si>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</si>
  <si>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</si>
  <si>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</si>
  <si>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</si>
  <si>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</si>
  <si>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</si>
  <si>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</si>
  <si>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</si>
  <si>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</si>
  <si>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</si>
  <si>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</si>
  <si>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</si>
  <si>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</si>
  <si>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</si>
  <si>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</si>
  <si>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</si>
  <si>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</si>
  <si>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</si>
  <si>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</si>
  <si>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</si>
  <si>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</si>
  <si>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</si>
  <si>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</si>
  <si>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</si>
  <si>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</si>
  <si>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</si>
  <si>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</si>
  <si>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</si>
  <si>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</si>
  <si>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</si>
  <si>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</si>
  <si>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</si>
  <si>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</si>
  <si>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</si>
  <si>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</si>
  <si>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</si>
  <si>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</si>
  <si>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</si>
  <si>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</si>
  <si>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</si>
  <si>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</si>
  <si>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</si>
  <si>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</si>
  <si>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</si>
  <si>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</si>
  <si>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</si>
  <si>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</si>
  <si>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</si>
  <si>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</si>
  <si>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</si>
  <si>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</si>
  <si>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</si>
  <si>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</si>
  <si>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</si>
  <si>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</si>
  <si>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</si>
  <si>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</si>
  <si>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</si>
  <si>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</si>
  <si>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</si>
  <si>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</si>
  <si>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</si>
  <si>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</si>
  <si>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</si>
  <si>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</si>
  <si>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</si>
  <si>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</si>
  <si>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</si>
  <si>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</si>
  <si>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</si>
  <si>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</si>
  <si>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</si>
  <si>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</si>
  <si>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</si>
  <si>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</si>
  <si>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</si>
  <si>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</si>
  <si>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</si>
  <si>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</si>
  <si>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</si>
  <si>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</si>
  <si>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</si>
  <si>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</si>
  <si>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</si>
  <si>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</si>
  <si>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</si>
  <si>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</si>
  <si>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</si>
  <si>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</si>
  <si>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</si>
  <si>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</si>
  <si>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</si>
  <si>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</si>
  <si>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</si>
  <si>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</si>
  <si>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</si>
  <si>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</si>
  <si>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</si>
  <si>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</si>
  <si>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</si>
  <si>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</si>
  <si>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</si>
  <si>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</si>
  <si>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</si>
  <si>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</si>
  <si>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</si>
  <si>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</si>
  <si>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</si>
  <si>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</si>
  <si>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</si>
  <si>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</si>
  <si>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</si>
  <si>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</si>
  <si>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</si>
  <si>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</si>
  <si>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</si>
  <si>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</si>
  <si>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</si>
  <si>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</si>
  <si>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</si>
  <si>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</si>
  <si>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</si>
  <si>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</si>
  <si>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</si>
  <si>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</si>
  <si>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</si>
  <si>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</si>
  <si>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</si>
  <si>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</si>
  <si>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</si>
  <si>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</si>
  <si>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</si>
  <si>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</si>
  <si>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</si>
  <si>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</si>
  <si>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</si>
  <si>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</si>
  <si>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</si>
  <si>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</si>
  <si>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</si>
  <si>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</si>
  <si>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</si>
  <si>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</si>
  <si>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</si>
  <si>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</si>
  <si>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</si>
  <si>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</si>
  <si>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</si>
  <si>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</si>
  <si>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</si>
  <si>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</si>
  <si>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</si>
  <si>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</si>
  <si>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</si>
  <si>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</si>
  <si>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</si>
  <si>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</si>
  <si>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</si>
  <si>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</si>
  <si>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</si>
  <si>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</si>
  <si>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</si>
  <si>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</si>
  <si>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</si>
  <si>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</si>
  <si>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</si>
  <si>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</si>
  <si>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</si>
  <si>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</si>
  <si>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</si>
  <si>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</si>
  <si>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</si>
  <si>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</si>
  <si>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</si>
  <si>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</si>
  <si>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</si>
  <si>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</si>
  <si>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</si>
  <si>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</si>
  <si>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</si>
  <si>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</si>
  <si>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</si>
  <si>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</si>
  <si>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</si>
  <si>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</si>
  <si>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</si>
  <si>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</si>
  <si>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</si>
  <si>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</si>
  <si>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</si>
  <si>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</si>
  <si>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</si>
  <si>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</si>
  <si>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</si>
  <si>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</si>
  <si>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</si>
  <si>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</si>
  <si>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</si>
  <si>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</si>
  <si>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</si>
  <si>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</si>
  <si>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</si>
  <si>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</si>
  <si>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</si>
  <si>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</si>
  <si>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</si>
  <si>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</si>
  <si>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</si>
  <si>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</si>
  <si>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</si>
  <si>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</si>
  <si>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</si>
  <si>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</si>
  <si>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</si>
  <si>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</si>
  <si>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</si>
  <si>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</si>
  <si>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</si>
  <si>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</si>
  <si>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</si>
  <si>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</si>
  <si>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</si>
  <si>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</si>
  <si>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</si>
  <si>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</si>
  <si>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</si>
  <si>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</si>
  <si>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</si>
  <si>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</si>
  <si>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</si>
  <si>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</si>
  <si>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</si>
  <si>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</si>
  <si>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</si>
  <si>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</si>
  <si>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</si>
  <si>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</si>
  <si>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</si>
  <si>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</si>
  <si>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</si>
  <si>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</si>
  <si>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</si>
  <si>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</si>
  <si>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</si>
  <si>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</si>
  <si>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</si>
  <si>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</si>
  <si>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</si>
  <si>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</si>
  <si>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</si>
  <si>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</si>
  <si>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</si>
  <si>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</si>
  <si>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</si>
  <si>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</si>
  <si>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</si>
  <si>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</si>
  <si>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</si>
  <si>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</si>
  <si>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</si>
  <si>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</si>
  <si>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</si>
  <si>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</si>
  <si>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</si>
  <si>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</si>
  <si>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</si>
  <si>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</si>
  <si>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</si>
  <si>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</si>
  <si>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</si>
  <si>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</si>
  <si>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</si>
  <si>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</si>
  <si>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</si>
  <si>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</si>
  <si>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</si>
  <si>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</si>
  <si>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</si>
  <si>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</si>
  <si>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</si>
  <si>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</si>
  <si>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</si>
  <si>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</si>
  <si>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</si>
  <si>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</si>
  <si>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</si>
  <si>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</si>
  <si>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</si>
  <si>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</si>
  <si>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</si>
  <si>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</si>
  <si>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</si>
  <si>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</si>
  <si>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</si>
  <si>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</si>
  <si>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</si>
  <si>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</si>
  <si>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</si>
  <si>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</si>
  <si>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</si>
  <si>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</si>
  <si>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</si>
  <si>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</si>
  <si>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</si>
  <si>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</si>
  <si>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</si>
  <si>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</si>
  <si>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</si>
  <si>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</si>
  <si>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</si>
  <si>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</si>
  <si>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</si>
  <si>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</si>
  <si>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</si>
  <si>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</si>
  <si>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</si>
  <si>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</si>
  <si>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</si>
  <si>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</si>
  <si>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</si>
  <si>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</si>
  <si>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</si>
  <si>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</si>
  <si>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</si>
  <si>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</si>
  <si>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</si>
  <si>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</si>
  <si>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</si>
  <si>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</si>
  <si>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</si>
  <si>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</si>
  <si>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</si>
  <si>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</si>
  <si>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</si>
  <si>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</si>
  <si>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</si>
  <si>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</si>
  <si>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</si>
  <si>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</si>
  <si>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</si>
  <si>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</si>
  <si>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</si>
  <si>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</si>
  <si>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</si>
  <si>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</si>
  <si>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</si>
  <si>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</si>
  <si>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</si>
  <si>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</si>
  <si>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</si>
  <si>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</si>
  <si>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</si>
  <si>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</si>
  <si>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</si>
  <si>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</si>
  <si>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</si>
  <si>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</si>
  <si>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</si>
  <si>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</si>
  <si>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</si>
  <si>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</si>
  <si>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</si>
  <si>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</si>
  <si>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</si>
  <si>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</si>
  <si>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</si>
  <si>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</si>
  <si>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</si>
  <si>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</si>
  <si>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</si>
  <si>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</si>
  <si>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</si>
  <si>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</si>
  <si>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</si>
  <si>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</si>
  <si>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</si>
  <si>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</si>
  <si>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</si>
  <si>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</si>
  <si>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</si>
  <si>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</si>
  <si>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</si>
  <si>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</si>
  <si>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</si>
  <si>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</si>
  <si>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</si>
  <si>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</si>
  <si>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</si>
  <si>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</si>
  <si>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</si>
  <si>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</si>
  <si>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</si>
  <si>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</si>
  <si>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</si>
  <si>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</si>
  <si>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</si>
  <si>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</si>
  <si>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</si>
  <si>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</si>
  <si>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</si>
  <si>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</si>
  <si>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</si>
  <si>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</si>
  <si>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</si>
  <si>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</si>
  <si>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</si>
  <si>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</si>
  <si>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</si>
  <si>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</si>
  <si>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</si>
  <si>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</si>
  <si>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</si>
  <si>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</si>
  <si>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</si>
  <si>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</si>
  <si>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</si>
  <si>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</si>
  <si>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</si>
  <si>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</si>
  <si>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</si>
  <si>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</si>
  <si>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</si>
  <si>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</si>
  <si>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</si>
  <si>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</si>
  <si>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</si>
  <si>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</si>
  <si>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</si>
  <si>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</si>
  <si>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</si>
  <si>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</si>
  <si>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</si>
  <si>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</si>
  <si>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</si>
  <si>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</si>
  <si>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</si>
  <si>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</si>
  <si>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</si>
  <si>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</si>
  <si>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</si>
  <si>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</si>
  <si>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</si>
  <si>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</si>
  <si>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</si>
  <si>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</si>
  <si>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</si>
  <si>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</si>
  <si>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</si>
  <si>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</si>
  <si>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</si>
  <si>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</si>
  <si>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</si>
  <si>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</si>
  <si>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</si>
  <si>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</si>
  <si>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</si>
  <si>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</si>
  <si>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</si>
  <si>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</si>
  <si>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</si>
  <si>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</si>
  <si>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</si>
  <si>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</si>
  <si>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</si>
  <si>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</si>
  <si>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</si>
  <si>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</si>
  <si>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</si>
  <si>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</si>
  <si>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</si>
  <si>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</si>
  <si>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</si>
  <si>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</si>
  <si>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</si>
  <si>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</si>
  <si>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</si>
  <si>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</si>
  <si>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</si>
  <si>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</si>
  <si>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</si>
  <si>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</si>
  <si>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</si>
  <si>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</si>
  <si>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</si>
  <si>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</si>
  <si>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</si>
  <si>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</si>
  <si>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</si>
  <si>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</si>
  <si>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</si>
  <si>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</si>
  <si>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</si>
  <si>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</si>
  <si>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</si>
  <si>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</si>
  <si>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</si>
  <si>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</si>
  <si>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</si>
  <si>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</si>
  <si>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</si>
  <si>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</si>
  <si>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</si>
  <si>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</si>
  <si>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</si>
  <si>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</si>
  <si>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</si>
  <si>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</si>
  <si>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</si>
  <si>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</si>
  <si>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</si>
  <si>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</si>
  <si>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</si>
  <si>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</si>
  <si>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</si>
  <si>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</si>
  <si>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</si>
  <si>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</si>
  <si>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</si>
  <si>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</si>
  <si>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</si>
  <si>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</si>
  <si>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</si>
  <si>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</si>
  <si>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</si>
  <si>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</si>
  <si>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</si>
  <si>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</si>
  <si>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</si>
  <si>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</si>
  <si>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</si>
  <si>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</si>
  <si>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</si>
  <si>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</si>
  <si>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</si>
  <si>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</si>
  <si>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</si>
  <si>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</si>
  <si>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</si>
  <si>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</si>
  <si>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</si>
  <si>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</si>
  <si>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</si>
  <si>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</si>
  <si>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</si>
  <si>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</si>
  <si>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</si>
  <si>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</si>
  <si>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</si>
  <si>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</si>
  <si>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</si>
  <si>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</si>
  <si>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</si>
  <si>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</si>
  <si>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</si>
  <si>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</si>
  <si>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</si>
  <si>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</si>
  <si>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</si>
  <si>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</si>
  <si>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</si>
  <si>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</si>
  <si>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</si>
  <si>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</si>
  <si>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</si>
  <si>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</si>
  <si>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</si>
  <si>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</si>
  <si>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</si>
  <si>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</si>
  <si>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</si>
  <si>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</si>
  <si>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</si>
  <si>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</si>
  <si>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</si>
  <si>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</si>
  <si>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</si>
  <si>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</si>
  <si>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</si>
  <si>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</si>
  <si>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</si>
  <si>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</si>
  <si>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</si>
  <si>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</si>
  <si>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</si>
  <si>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</si>
  <si>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</si>
  <si>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</si>
  <si>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</si>
  <si>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</si>
  <si>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</si>
  <si>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</si>
  <si>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</si>
  <si>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</si>
  <si>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</si>
  <si>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</si>
  <si>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</si>
  <si>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</si>
  <si>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</si>
  <si>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</si>
  <si>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</si>
  <si>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</si>
  <si>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</si>
  <si>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</si>
  <si>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</si>
  <si>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</si>
  <si>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</si>
  <si>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</si>
  <si>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</si>
  <si>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</si>
  <si>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</si>
  <si>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</si>
  <si>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</si>
  <si>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</si>
  <si>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</si>
  <si>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</si>
  <si>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</si>
  <si>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</si>
  <si>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</si>
  <si>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</si>
  <si>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</si>
  <si>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</si>
  <si>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</si>
  <si>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</si>
  <si>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</si>
  <si>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</si>
  <si>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</si>
  <si>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</si>
  <si>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</si>
  <si>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</si>
  <si>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</si>
  <si>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</si>
  <si>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</si>
  <si>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</si>
  <si>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</si>
  <si>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</si>
  <si>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</si>
  <si>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</si>
  <si>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</si>
  <si>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</si>
  <si>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</si>
  <si>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</si>
  <si>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</si>
  <si>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</si>
  <si>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</si>
  <si>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</si>
  <si>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</si>
  <si>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</si>
  <si>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</si>
  <si>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</si>
  <si>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</si>
  <si>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</si>
  <si>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</si>
  <si>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</si>
  <si>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</si>
  <si>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</si>
  <si>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</si>
  <si>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</si>
  <si>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</si>
  <si>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</si>
  <si>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</si>
  <si>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</si>
  <si>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</si>
  <si>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</si>
  <si>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</si>
  <si>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</si>
  <si>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</si>
  <si>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</si>
  <si>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</si>
  <si>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</si>
  <si>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</si>
  <si>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</si>
  <si>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</si>
  <si>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</si>
  <si>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</si>
  <si>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</si>
  <si>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</si>
  <si>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</si>
  <si>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</si>
  <si>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</si>
  <si>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</si>
  <si>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</si>
  <si>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</si>
  <si>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</si>
  <si>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</si>
  <si>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</si>
  <si>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</si>
  <si>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</si>
  <si>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</si>
  <si>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</si>
  <si>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</si>
  <si>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</si>
  <si>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</si>
  <si>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</si>
  <si>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</si>
  <si>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</si>
  <si>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</si>
  <si>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</si>
  <si>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</si>
  <si>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</si>
  <si>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</si>
  <si>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</si>
  <si>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</si>
  <si>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</si>
  <si>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</si>
  <si>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</si>
  <si>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</si>
  <si>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</si>
  <si>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</si>
  <si>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</si>
  <si>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</si>
  <si>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</si>
  <si>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</si>
  <si>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</si>
  <si>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</si>
  <si>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</si>
  <si>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</si>
  <si>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</si>
  <si>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</si>
  <si>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</si>
  <si>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</si>
  <si>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</si>
  <si>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</si>
  <si>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</si>
  <si>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</si>
  <si>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</si>
  <si>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</si>
  <si>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</si>
  <si>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</si>
  <si>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</si>
  <si>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</si>
  <si>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</si>
  <si>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</si>
  <si>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</si>
  <si>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</si>
  <si>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</si>
  <si>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</si>
  <si>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</si>
  <si>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</si>
  <si>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</si>
  <si>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</si>
  <si>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</si>
  <si>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</si>
  <si>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</si>
  <si>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</si>
  <si>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</si>
  <si>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</si>
  <si>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</si>
  <si>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</si>
  <si>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</si>
  <si>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</si>
  <si>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</si>
  <si>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</si>
  <si>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</si>
  <si>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</si>
  <si>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</si>
  <si>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</si>
  <si>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</si>
  <si>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</si>
  <si>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</si>
  <si>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</si>
  <si>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</si>
  <si>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</si>
  <si>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</si>
  <si>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</si>
  <si>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</si>
  <si>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</si>
  <si>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</si>
  <si>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</si>
  <si>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</si>
  <si>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</si>
  <si>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</si>
  <si>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</si>
  <si>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</si>
  <si>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</si>
  <si>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</si>
  <si>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</si>
  <si>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</si>
  <si>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</si>
  <si>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</si>
  <si>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</si>
  <si>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</si>
  <si>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</si>
  <si>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</si>
  <si>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</si>
  <si>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</si>
  <si>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</si>
  <si>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</si>
  <si>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</si>
  <si>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</si>
  <si>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</si>
  <si>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</si>
  <si>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</si>
  <si>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</si>
  <si>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</si>
  <si>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</si>
  <si>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</si>
  <si>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</si>
  <si>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</si>
  <si>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</si>
  <si>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</si>
  <si>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</si>
  <si>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</si>
  <si>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</si>
  <si>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</si>
  <si>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</si>
  <si>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</si>
  <si>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</si>
  <si>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</si>
  <si>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</si>
  <si>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</si>
  <si>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</si>
  <si>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</si>
  <si>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</si>
  <si>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</si>
  <si>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</si>
  <si>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</si>
  <si>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</si>
  <si>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</si>
  <si>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</si>
  <si>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</si>
  <si>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</si>
  <si>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</si>
  <si>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</si>
  <si>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</si>
  <si>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</si>
  <si>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</si>
  <si>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</si>
  <si>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</si>
  <si>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</si>
  <si>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</si>
  <si>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</si>
  <si>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</si>
  <si>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</si>
  <si>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</si>
  <si>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</si>
  <si>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</si>
  <si>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</si>
  <si>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</si>
  <si>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</si>
  <si>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</si>
  <si>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</si>
  <si>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</si>
  <si>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</si>
  <si>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</si>
  <si>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</si>
  <si>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</si>
  <si>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</si>
  <si>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</si>
  <si>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</si>
  <si>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</si>
  <si>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</si>
  <si>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</si>
  <si>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</si>
  <si>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</si>
  <si>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</si>
  <si>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</si>
  <si>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</si>
  <si>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</si>
  <si>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</si>
  <si>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</si>
  <si>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</si>
  <si>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</si>
  <si>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</si>
  <si>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</si>
  <si>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</si>
  <si>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</si>
  <si>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</si>
  <si>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</si>
  <si>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</si>
  <si>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</si>
  <si>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</si>
  <si>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</si>
  <si>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</si>
  <si>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</si>
  <si>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</si>
  <si>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</si>
  <si>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</si>
  <si>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</si>
  <si>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</si>
  <si>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</si>
  <si>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</si>
  <si>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</si>
  <si>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</si>
  <si>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</si>
  <si>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</si>
  <si>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</si>
  <si>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</si>
  <si>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</si>
  <si>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</si>
  <si>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</si>
  <si>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</si>
  <si>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</si>
  <si>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</si>
  <si>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</si>
  <si>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</si>
  <si>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</si>
  <si>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</si>
  <si>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</si>
  <si>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</si>
  <si>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</si>
  <si>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</si>
  <si>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</si>
  <si>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</si>
  <si>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</si>
  <si>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</si>
  <si>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</si>
  <si>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</si>
  <si>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</si>
  <si>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</si>
  <si>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</si>
  <si>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</si>
  <si>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</si>
  <si>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</si>
  <si>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</si>
  <si>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</si>
  <si>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</si>
  <si>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</si>
  <si>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</si>
  <si>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</si>
  <si>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</si>
  <si>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</si>
  <si>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</si>
  <si>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</si>
  <si>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</si>
  <si>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</si>
  <si>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</si>
  <si>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</si>
  <si>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</si>
  <si>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</si>
  <si>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</si>
  <si>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</si>
  <si>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</si>
  <si>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</si>
  <si>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</si>
  <si>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</si>
  <si>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</si>
  <si>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</si>
  <si>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</si>
  <si>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</si>
  <si>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</si>
  <si>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</si>
  <si>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</si>
  <si>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</si>
  <si>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</si>
  <si>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</si>
  <si>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</si>
  <si>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</si>
  <si>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</si>
  <si>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</si>
  <si>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</si>
  <si>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</si>
  <si>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</si>
  <si>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</si>
  <si>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</si>
  <si>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</si>
  <si>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</si>
  <si>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</si>
  <si>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</si>
  <si>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</si>
  <si>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</si>
  <si>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</si>
  <si>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</si>
  <si>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</si>
  <si>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</si>
  <si>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</si>
  <si>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</si>
  <si>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</si>
  <si>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</si>
  <si>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</si>
  <si>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</si>
  <si>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</si>
  <si>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</si>
  <si>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</si>
  <si>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</si>
  <si>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</si>
  <si>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</si>
  <si>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</si>
  <si>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</si>
  <si>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</si>
  <si>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</si>
  <si>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</si>
  <si>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</si>
  <si>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</si>
  <si>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</si>
  <si>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</si>
  <si>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</si>
  <si>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</si>
  <si>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</si>
  <si>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</si>
  <si>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</si>
  <si>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</si>
  <si>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</si>
  <si>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</si>
  <si>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</si>
  <si>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</si>
  <si>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</si>
  <si>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</si>
  <si>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</si>
  <si>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</si>
  <si>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</si>
  <si>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</si>
  <si>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</si>
  <si>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</si>
  <si>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</si>
  <si>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</si>
  <si>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</si>
  <si>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</si>
  <si>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</si>
  <si>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</si>
  <si>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</si>
  <si>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</si>
  <si>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</si>
  <si>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</si>
  <si>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</si>
  <si>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</si>
  <si>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</si>
  <si>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</si>
  <si>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</si>
  <si>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</si>
  <si>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</si>
  <si>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</si>
  <si>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</si>
  <si>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</si>
  <si>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</si>
  <si>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</si>
  <si>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</si>
  <si>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</si>
  <si>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</si>
  <si>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</si>
  <si>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</si>
  <si>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</si>
  <si>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</si>
  <si>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</si>
  <si>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</si>
  <si>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</si>
  <si>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</si>
  <si>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</si>
  <si>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</si>
  <si>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</si>
  <si>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</si>
  <si>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</si>
  <si>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</si>
  <si>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</si>
  <si>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</si>
  <si>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</si>
  <si>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</si>
  <si>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</si>
  <si>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</si>
  <si>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</si>
  <si>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</si>
  <si>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</si>
  <si>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</si>
  <si>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</si>
  <si>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</si>
  <si>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</si>
  <si>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</si>
  <si>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</si>
  <si>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</si>
  <si>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</si>
  <si>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</si>
  <si>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</si>
  <si>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</si>
  <si>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</si>
  <si>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</si>
  <si>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</si>
  <si>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</si>
  <si>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</si>
  <si>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</si>
  <si>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</si>
  <si>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</si>
  <si>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</si>
  <si>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</si>
  <si>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</si>
  <si>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</si>
  <si>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</si>
  <si>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</si>
  <si>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</si>
  <si>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</si>
  <si>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</si>
  <si>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</si>
  <si>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</si>
  <si>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</si>
  <si>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</si>
  <si>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</si>
  <si>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</si>
  <si>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</si>
  <si>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</si>
  <si>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</si>
  <si>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</si>
  <si>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</si>
  <si>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</si>
  <si>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</si>
  <si>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</si>
  <si>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</si>
  <si>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</si>
  <si>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</si>
  <si>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</si>
  <si>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</si>
  <si>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</si>
  <si>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</si>
  <si>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</si>
  <si>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</si>
  <si>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</si>
  <si>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</si>
  <si>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</si>
  <si>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</si>
  <si>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</si>
  <si>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</si>
  <si>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</si>
  <si>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</si>
  <si>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</si>
  <si>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</si>
  <si>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</si>
  <si>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</si>
  <si>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</si>
  <si>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</si>
  <si>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</si>
  <si>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</si>
  <si>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</si>
  <si>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</si>
  <si>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</si>
  <si>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</si>
  <si>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</si>
  <si>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</si>
  <si>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</si>
  <si>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</si>
  <si>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</si>
  <si>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</si>
  <si>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</si>
  <si>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</si>
  <si>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</si>
  <si>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</si>
  <si>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</si>
  <si>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</si>
  <si>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</si>
  <si>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</si>
  <si>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</si>
  <si>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</si>
  <si>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</si>
  <si>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</si>
  <si>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</si>
  <si>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</si>
  <si>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</si>
  <si>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</si>
  <si>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</si>
  <si>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</si>
  <si>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</si>
  <si>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</si>
  <si>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</si>
  <si>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</si>
  <si>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</si>
  <si>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</si>
  <si>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</si>
  <si>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</si>
  <si>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</si>
  <si>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</si>
  <si>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</si>
  <si>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</si>
  <si>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</si>
  <si>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</si>
  <si>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</si>
  <si>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</si>
  <si>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</si>
  <si>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</si>
  <si>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</si>
  <si>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</si>
  <si>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</si>
  <si>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</si>
  <si>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</si>
  <si>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</si>
  <si>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</si>
  <si>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</si>
  <si>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</si>
  <si>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</si>
  <si>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</si>
  <si>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</si>
  <si>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</si>
  <si>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</si>
  <si>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</si>
  <si>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</si>
  <si>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</si>
  <si>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</si>
  <si>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</si>
  <si>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</si>
  <si>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</si>
  <si>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</si>
  <si>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</si>
  <si>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</si>
  <si>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</si>
  <si>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</si>
  <si>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</si>
  <si>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</si>
  <si>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</si>
  <si>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</si>
  <si>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</si>
  <si>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</si>
  <si>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</si>
  <si>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</si>
  <si>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</si>
  <si>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</si>
  <si>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</si>
  <si>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</si>
  <si>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</si>
  <si>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</si>
  <si>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</si>
  <si>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</si>
  <si>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</si>
  <si>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</si>
  <si>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</si>
  <si>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</si>
  <si>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</si>
  <si>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</si>
  <si>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</si>
  <si>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</si>
  <si>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</si>
  <si>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</si>
  <si>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</si>
  <si>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</si>
  <si>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</si>
  <si>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</si>
  <si>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</si>
  <si>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</si>
  <si>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</si>
  <si>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</si>
  <si>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</si>
  <si>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</si>
  <si>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</si>
  <si>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</si>
  <si>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</si>
  <si>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</si>
  <si>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</si>
  <si>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</si>
  <si>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</si>
  <si>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</si>
  <si>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</si>
  <si>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</si>
  <si>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</si>
  <si>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</si>
  <si>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</si>
  <si>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</si>
  <si>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</si>
  <si>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</si>
  <si>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</si>
  <si>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</si>
  <si>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</si>
  <si>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</si>
  <si>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</si>
  <si>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</si>
  <si>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</si>
  <si>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</si>
  <si>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</si>
  <si>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</si>
  <si>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</si>
  <si>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</si>
  <si>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</si>
  <si>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</si>
  <si>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</si>
  <si>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</si>
  <si>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</si>
  <si>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</si>
  <si>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</si>
  <si>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</si>
  <si>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</si>
  <si>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</si>
  <si>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</si>
  <si>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</si>
  <si>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</si>
  <si>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</si>
  <si>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</si>
  <si>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</si>
  <si>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</si>
  <si>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</si>
  <si>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</si>
  <si>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</si>
  <si>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</si>
  <si>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</si>
  <si>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</si>
  <si>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</si>
  <si>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</si>
  <si>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</si>
  <si>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</si>
  <si>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</si>
  <si>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</si>
  <si>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</si>
  <si>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</si>
  <si>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</si>
  <si>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</si>
  <si>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</si>
  <si>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</si>
  <si>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</si>
  <si>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</si>
  <si>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</si>
  <si>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</si>
  <si>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</si>
  <si>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</si>
  <si>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</si>
  <si>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</si>
  <si>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</si>
  <si>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</si>
  <si>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</si>
  <si>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</si>
  <si>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</si>
  <si>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</si>
  <si>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</si>
  <si>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</si>
  <si>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</si>
  <si>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</si>
  <si>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</si>
  <si>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</si>
  <si>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</si>
  <si>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</si>
  <si>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</si>
  <si>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</si>
  <si>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</si>
  <si>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</si>
  <si>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</si>
  <si>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</si>
  <si>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</si>
  <si>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</si>
  <si>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</si>
  <si>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</si>
  <si>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</si>
  <si>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</si>
  <si>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</si>
  <si>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</si>
  <si>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</si>
  <si>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</si>
  <si>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</si>
  <si>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</si>
  <si>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</si>
  <si>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</si>
  <si>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</si>
  <si>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</si>
  <si>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</si>
  <si>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</si>
  <si>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</si>
  <si>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</si>
  <si>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</si>
  <si>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</si>
  <si>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</si>
  <si>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</si>
  <si>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</si>
  <si>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</si>
  <si>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</si>
  <si>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</si>
  <si>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</si>
  <si>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</si>
  <si>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</si>
  <si>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</si>
  <si>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</si>
  <si>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</si>
  <si>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</si>
  <si>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</si>
  <si>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</si>
  <si>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</si>
  <si>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</si>
  <si>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</si>
  <si>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</si>
  <si>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</si>
  <si>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</si>
  <si>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</si>
  <si>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</si>
  <si>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</si>
  <si>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</si>
  <si>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</si>
  <si>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</si>
  <si>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</si>
  <si>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</si>
  <si>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</si>
  <si>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</si>
  <si>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</si>
  <si>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</si>
  <si>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</si>
  <si>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</si>
  <si>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</si>
  <si>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</si>
  <si>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</si>
  <si>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</si>
  <si>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</si>
  <si>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</si>
  <si>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</si>
  <si>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</si>
  <si>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</si>
  <si>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</si>
  <si>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</si>
  <si>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</si>
  <si>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</si>
  <si>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</si>
  <si>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</si>
  <si>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</si>
  <si>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</si>
  <si>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</si>
  <si>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</si>
  <si>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</si>
  <si>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</si>
  <si>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</si>
  <si>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</si>
  <si>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</si>
  <si>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</si>
  <si>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</si>
  <si>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</si>
  <si>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</si>
  <si>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</si>
  <si>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</si>
  <si>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</si>
  <si>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</si>
  <si>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</si>
  <si>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</si>
  <si>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</si>
  <si>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</si>
  <si>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</si>
  <si>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</si>
  <si>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</si>
  <si>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</si>
  <si>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</si>
  <si>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</si>
  <si>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</si>
  <si>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</si>
  <si>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</si>
  <si>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</si>
  <si>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</si>
  <si>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</si>
  <si>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</si>
  <si>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</si>
  <si>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</si>
  <si>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</si>
  <si>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</si>
  <si>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</si>
  <si>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</si>
  <si>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</si>
  <si>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</si>
  <si>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</si>
  <si>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</si>
  <si>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</si>
  <si>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</si>
  <si>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</si>
  <si>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</si>
  <si>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</si>
  <si>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</si>
  <si>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</si>
  <si>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</si>
  <si>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</si>
  <si>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</si>
  <si>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</si>
  <si>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</si>
  <si>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</si>
  <si>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</si>
  <si>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</si>
  <si>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</si>
  <si>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</si>
  <si>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</si>
  <si>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</si>
  <si>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</si>
  <si>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</si>
  <si>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</si>
  <si>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</si>
  <si>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</si>
  <si>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</si>
  <si>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</si>
  <si>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</si>
  <si>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</si>
  <si>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</si>
  <si>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</si>
  <si>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</si>
  <si>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</si>
  <si>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</si>
  <si>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</si>
  <si>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</si>
  <si>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</si>
  <si>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</si>
  <si>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</si>
  <si>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</si>
  <si>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</si>
  <si>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</si>
  <si>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</si>
  <si>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</si>
  <si>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</si>
  <si>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</si>
  <si>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</si>
  <si>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</si>
  <si>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</si>
  <si>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</si>
  <si>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</si>
  <si>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</si>
  <si>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</si>
  <si>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</si>
  <si>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</si>
  <si>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</si>
  <si>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</si>
  <si>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</si>
  <si>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</si>
  <si>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</si>
  <si>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</si>
  <si>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</si>
  <si>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</si>
  <si>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</si>
  <si>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</si>
  <si>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</si>
  <si>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</si>
  <si>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</si>
  <si>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</si>
  <si>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</si>
  <si>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</si>
  <si>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</si>
  <si>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</si>
  <si>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</si>
  <si>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</si>
  <si>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</si>
  <si>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</si>
  <si>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</si>
  <si>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</si>
  <si>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</si>
  <si>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</si>
  <si>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</si>
  <si>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</si>
  <si>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</si>
  <si>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</si>
  <si>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</si>
  <si>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</si>
  <si>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</si>
  <si>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</si>
  <si>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</si>
  <si>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</si>
  <si>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</si>
  <si>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</si>
  <si>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</si>
  <si>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</si>
  <si>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</si>
  <si>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</si>
  <si>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</si>
  <si>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</si>
  <si>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</si>
  <si>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</si>
  <si>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</si>
  <si>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</si>
  <si>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</si>
  <si>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</si>
  <si>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</si>
  <si>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</si>
  <si>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</si>
  <si>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</si>
  <si>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</si>
  <si>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</si>
  <si>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</si>
  <si>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</si>
  <si>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</si>
  <si>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</si>
  <si>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</si>
  <si>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</si>
  <si>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</si>
  <si>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</si>
  <si>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</si>
  <si>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</si>
  <si>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</si>
  <si>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</si>
  <si>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</si>
  <si>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</si>
  <si>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</si>
  <si>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</si>
  <si>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</si>
  <si>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</si>
  <si>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</si>
  <si>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</si>
  <si>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</si>
  <si>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</si>
  <si>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</si>
  <si>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</si>
  <si>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</si>
  <si>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</si>
  <si>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</si>
  <si>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</si>
  <si>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</si>
  <si>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</si>
  <si>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</si>
  <si>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</si>
  <si>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</si>
  <si>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</si>
  <si>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</si>
  <si>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</si>
  <si>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</si>
  <si>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</si>
  <si>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</si>
  <si>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</si>
  <si>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</si>
  <si>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</si>
  <si>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</si>
  <si>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</si>
  <si>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</si>
  <si>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</si>
  <si>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</si>
  <si>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</si>
  <si>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</si>
  <si>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</si>
  <si>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</si>
  <si>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</si>
  <si>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</si>
  <si>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</si>
  <si>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</si>
  <si>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</si>
  <si>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</si>
  <si>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</si>
  <si>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</si>
  <si>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</si>
  <si>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</si>
  <si>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</si>
  <si>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</si>
  <si>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</si>
  <si>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</si>
  <si>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</si>
  <si>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</si>
  <si>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</si>
  <si>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</si>
  <si>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</si>
  <si>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</si>
  <si>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</si>
  <si>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</si>
  <si>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</si>
  <si>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</si>
  <si>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</si>
  <si>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</si>
  <si>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</si>
  <si>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</si>
  <si>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</si>
  <si>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</si>
  <si>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</si>
  <si>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</si>
  <si>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</si>
  <si>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</si>
  <si>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</si>
  <si>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</si>
  <si>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</si>
  <si>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</si>
  <si>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</si>
  <si>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</si>
  <si>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</si>
  <si>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</si>
  <si>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</si>
  <si>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</si>
  <si>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</si>
  <si>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</si>
  <si>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</si>
  <si>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</si>
  <si>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</si>
  <si>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</si>
  <si>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</si>
  <si>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</si>
  <si>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</si>
  <si>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</si>
  <si>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</si>
  <si>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</si>
  <si>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</si>
  <si>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</si>
  <si>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</si>
  <si>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</si>
  <si>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</si>
  <si>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</si>
  <si>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</si>
  <si>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</si>
  <si>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</si>
  <si>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</si>
  <si>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</si>
  <si>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</si>
  <si>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</si>
  <si>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</si>
  <si>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</si>
  <si>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</si>
  <si>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</si>
  <si>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</si>
  <si>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</si>
  <si>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</si>
  <si>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</si>
  <si>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</si>
  <si>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</si>
  <si>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</si>
  <si>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</si>
  <si>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</si>
  <si>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</si>
  <si>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</si>
  <si>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</si>
  <si>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</si>
  <si>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</si>
  <si>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</si>
  <si>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</si>
  <si>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</si>
  <si>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</si>
  <si>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</si>
  <si>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</si>
  <si>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</si>
  <si>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</si>
  <si>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</si>
  <si>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</si>
  <si>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</si>
  <si>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</si>
  <si>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</si>
  <si>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</si>
  <si>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</si>
  <si>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</si>
  <si>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</si>
  <si>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</si>
  <si>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</si>
  <si>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</si>
  <si>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</si>
  <si>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</si>
  <si>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</si>
  <si>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</si>
  <si>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</si>
  <si>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</si>
  <si>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</si>
  <si>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</si>
  <si>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</si>
  <si>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</si>
  <si>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</si>
  <si>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</si>
  <si>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</si>
  <si>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</si>
  <si>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</si>
  <si>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</si>
  <si>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</si>
  <si>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</si>
  <si>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</si>
  <si>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</si>
  <si>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</si>
  <si>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</si>
  <si>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</si>
  <si>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</si>
  <si>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</si>
  <si>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</si>
  <si>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</si>
  <si>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</si>
  <si>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</si>
  <si>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</si>
  <si>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</si>
  <si>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</si>
  <si>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</si>
  <si>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</si>
  <si>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</si>
  <si>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</si>
  <si>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</si>
  <si>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</si>
  <si>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</si>
  <si>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</si>
  <si>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</si>
  <si>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</si>
  <si>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</si>
  <si>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</si>
  <si>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</si>
  <si>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</si>
  <si>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</si>
  <si>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</si>
  <si>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</si>
  <si>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</si>
  <si>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</si>
  <si>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</si>
  <si>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</si>
  <si>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</si>
  <si>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</si>
  <si>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</si>
  <si>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</si>
  <si>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</si>
  <si>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</si>
  <si>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</si>
  <si>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</si>
  <si>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</si>
  <si>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</si>
  <si>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</si>
  <si>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</si>
  <si>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</si>
  <si>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</si>
  <si>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</si>
  <si>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</si>
  <si>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</si>
  <si>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</si>
  <si>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</si>
  <si>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</si>
  <si>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</si>
  <si>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</si>
  <si>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</si>
  <si>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</si>
  <si>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</si>
  <si>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</si>
  <si>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</si>
  <si>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</si>
  <si>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</si>
  <si>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</si>
  <si>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</si>
  <si>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</si>
  <si>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</si>
  <si>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</si>
  <si>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</si>
  <si>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</si>
  <si>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</si>
  <si>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</si>
  <si>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</si>
  <si>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</si>
  <si>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</si>
  <si>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</si>
  <si>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</si>
  <si>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</si>
  <si>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</si>
  <si>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</si>
  <si>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</si>
  <si>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</si>
  <si>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</si>
  <si>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</si>
  <si>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</si>
  <si>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</si>
  <si>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</si>
  <si>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</si>
  <si>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</si>
  <si>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</si>
  <si>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</si>
  <si>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</si>
  <si>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</si>
  <si>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</si>
  <si>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</si>
  <si>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</si>
  <si>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</si>
  <si>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</si>
  <si>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</si>
  <si>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</si>
  <si>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</si>
  <si>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</si>
  <si>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</si>
  <si>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</si>
  <si>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</si>
  <si>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</si>
  <si>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</si>
  <si>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</si>
  <si>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</si>
  <si>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</si>
  <si>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</si>
  <si>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</si>
  <si>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</si>
  <si>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</si>
  <si>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</si>
  <si>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</si>
  <si>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</si>
  <si>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</si>
  <si>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</si>
  <si>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</si>
  <si>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</si>
  <si>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</si>
  <si>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</si>
  <si>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</si>
  <si>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</si>
  <si>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</si>
  <si>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</si>
  <si>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</si>
  <si>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</si>
  <si>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</si>
  <si>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</si>
  <si>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</si>
  <si>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</si>
  <si>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</si>
  <si>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</si>
  <si>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</si>
  <si>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</si>
  <si>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</si>
  <si>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</si>
  <si>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</si>
  <si>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</si>
  <si>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</si>
  <si>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</si>
  <si>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</si>
  <si>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</si>
  <si>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</si>
  <si>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</si>
  <si>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</si>
  <si>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</si>
  <si>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</si>
  <si>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</si>
  <si>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</si>
  <si>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</si>
  <si>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</si>
  <si>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</si>
  <si>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</si>
  <si>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</si>
  <si>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</si>
  <si>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</si>
  <si>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</si>
  <si>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</si>
  <si>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</si>
  <si>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</si>
  <si>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</si>
  <si>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</si>
  <si>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</si>
  <si>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</si>
  <si>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</si>
  <si>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</si>
  <si>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</si>
  <si>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</si>
  <si>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</si>
  <si>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</si>
  <si>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</si>
  <si>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</si>
  <si>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</si>
  <si>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</si>
  <si>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</si>
  <si>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</si>
  <si>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</si>
  <si>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</si>
  <si>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</si>
  <si>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</si>
  <si>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</si>
  <si>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</si>
  <si>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</si>
  <si>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</si>
  <si>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</si>
  <si>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</si>
  <si>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</si>
  <si>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</si>
  <si>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</si>
  <si>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</si>
  <si>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</si>
  <si>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</si>
  <si>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</si>
  <si>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</si>
  <si>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</si>
  <si>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</si>
  <si>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</si>
  <si>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</si>
  <si>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</si>
  <si>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</si>
  <si>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</si>
  <si>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</si>
  <si>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</si>
  <si>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</si>
  <si>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</si>
  <si>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</si>
  <si>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</si>
  <si>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</si>
  <si>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</si>
  <si>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</si>
  <si>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</si>
  <si>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</si>
  <si>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</si>
  <si>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</si>
  <si>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</si>
  <si>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</si>
  <si>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</si>
  <si>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</si>
  <si>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</si>
  <si>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</si>
  <si>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</si>
  <si>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</si>
  <si>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</si>
  <si>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</si>
  <si>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</si>
  <si>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</si>
  <si>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</si>
  <si>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</si>
  <si>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</si>
  <si>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</si>
  <si>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</si>
  <si>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</si>
  <si>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</si>
  <si>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</si>
  <si>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</si>
  <si>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</si>
  <si>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</si>
  <si>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</si>
  <si>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</si>
  <si>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</si>
  <si>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</si>
  <si>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</si>
  <si>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</si>
  <si>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</si>
  <si>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</si>
  <si>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</si>
  <si>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</si>
  <si>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</si>
  <si>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</si>
  <si>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</si>
  <si>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</si>
  <si>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</si>
  <si>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</si>
  <si>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</si>
  <si>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</si>
  <si>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</si>
  <si>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</si>
  <si>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</si>
  <si>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</si>
  <si>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</si>
  <si>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</si>
  <si>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</si>
  <si>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</si>
  <si>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</si>
  <si>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</si>
  <si>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</si>
  <si>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</si>
  <si>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</si>
  <si>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</si>
  <si>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</si>
  <si>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</si>
  <si>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</si>
  <si>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</si>
  <si>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</si>
  <si>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</si>
  <si>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</si>
  <si>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</si>
  <si>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</si>
  <si>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</si>
  <si>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</si>
  <si>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</si>
  <si>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</si>
  <si>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</si>
  <si>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</si>
  <si>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</si>
  <si>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</si>
  <si>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</si>
  <si>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</si>
  <si>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</si>
  <si>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</si>
  <si>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</si>
  <si>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</si>
  <si>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</si>
  <si>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</si>
  <si>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</si>
  <si>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</si>
  <si>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</si>
  <si>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</si>
  <si>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</si>
  <si>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</si>
  <si>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</si>
  <si>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</si>
  <si>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</si>
  <si>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</si>
  <si>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</si>
  <si>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</si>
  <si>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</si>
  <si>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</si>
  <si>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</si>
  <si>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</si>
  <si>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</si>
  <si>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</si>
  <si>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</si>
  <si>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</si>
  <si>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</si>
  <si>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</si>
  <si>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</si>
  <si>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</si>
  <si>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</si>
  <si>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</si>
  <si>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</si>
  <si>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</si>
  <si>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</si>
  <si>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</si>
  <si>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</si>
  <si>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</si>
  <si>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</si>
  <si>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</si>
  <si>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</si>
  <si>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</si>
  <si>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</si>
  <si>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</si>
  <si>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</si>
  <si>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</si>
  <si>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</si>
  <si>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</si>
  <si>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</si>
  <si>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</si>
  <si>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</si>
  <si>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</si>
  <si>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</si>
  <si>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</si>
  <si>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</si>
  <si>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</si>
  <si>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</si>
  <si>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</si>
  <si>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</si>
  <si>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</si>
  <si>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</si>
  <si>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</si>
  <si>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</si>
  <si>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</si>
  <si>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</si>
  <si>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</si>
  <si>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</si>
  <si>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</si>
  <si>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</si>
  <si>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</si>
  <si>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</si>
  <si>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</si>
  <si>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</si>
  <si>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</si>
  <si>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</si>
  <si>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</si>
  <si>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</si>
  <si>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</si>
  <si>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</si>
  <si>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</si>
  <si>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</si>
  <si>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</si>
  <si>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</si>
  <si>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</si>
  <si>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</si>
  <si>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</si>
  <si>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</si>
  <si>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</si>
  <si>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</si>
  <si>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</si>
  <si>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</si>
  <si>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</si>
  <si>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</si>
  <si>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</si>
  <si>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</si>
  <si>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</si>
  <si>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</si>
  <si>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</si>
  <si>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</si>
  <si>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</si>
  <si>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</si>
  <si>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</si>
  <si>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</si>
  <si>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</si>
  <si>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</si>
  <si>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</si>
  <si>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</si>
  <si>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</si>
  <si>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</si>
  <si>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</si>
  <si>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</si>
  <si>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</si>
  <si>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</si>
  <si>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</si>
  <si>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</si>
  <si>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</si>
  <si>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</si>
  <si>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</si>
  <si>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</si>
  <si>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</si>
  <si>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</si>
  <si>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</si>
  <si>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</si>
  <si>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</si>
  <si>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</si>
  <si>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</si>
  <si>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</si>
  <si>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</si>
  <si>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</si>
  <si>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</si>
  <si>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</si>
  <si>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</si>
  <si>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</si>
  <si>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</si>
  <si>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</si>
  <si>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</si>
  <si>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</si>
  <si>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</si>
  <si>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</si>
  <si>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</si>
  <si>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</si>
  <si>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</si>
  <si>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</si>
  <si>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</si>
  <si>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</si>
  <si>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</si>
  <si>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</si>
  <si>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</si>
  <si>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</si>
  <si>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</si>
  <si>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</si>
  <si>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</si>
  <si>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</si>
  <si>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</si>
  <si>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</si>
  <si>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</si>
  <si>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</si>
  <si>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</si>
  <si>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</si>
  <si>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</si>
  <si>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</si>
  <si>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</si>
  <si>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</si>
  <si>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</si>
  <si>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</si>
  <si>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</si>
  <si>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</si>
  <si>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</si>
  <si>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</si>
  <si>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</si>
  <si>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</si>
  <si>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</si>
  <si>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</si>
  <si>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</si>
  <si>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</si>
  <si>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</si>
  <si>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</si>
  <si>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</si>
  <si>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</si>
  <si>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</si>
  <si>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</si>
  <si>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</si>
  <si>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</si>
  <si>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</si>
  <si>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</si>
  <si>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</si>
  <si>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</si>
  <si>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</si>
  <si>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</si>
  <si>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</si>
  <si>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</si>
  <si>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</si>
  <si>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</si>
  <si>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</si>
  <si>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</si>
  <si>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</si>
  <si>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</si>
  <si>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</si>
  <si>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</si>
  <si>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</si>
  <si>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</si>
  <si>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</si>
  <si>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</si>
  <si>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</si>
  <si>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</si>
  <si>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</si>
  <si>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</si>
  <si>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</si>
  <si>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</si>
  <si>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</si>
  <si>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</si>
  <si>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</si>
  <si>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</si>
  <si>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</si>
  <si>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</si>
  <si>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</si>
  <si>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</si>
  <si>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</si>
  <si>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</si>
  <si>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</si>
  <si>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</si>
  <si>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</si>
  <si>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</si>
  <si>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</si>
  <si>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</si>
  <si>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</si>
  <si>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</si>
  <si>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</si>
  <si>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</si>
  <si>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</si>
  <si>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</si>
  <si>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</si>
  <si>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</si>
  <si>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</si>
  <si>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</si>
  <si>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</si>
  <si>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</si>
  <si>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</si>
  <si>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</si>
  <si>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</si>
  <si>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</si>
  <si>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</si>
  <si>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</si>
  <si>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</si>
  <si>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</si>
  <si>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</si>
  <si>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</si>
  <si>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</si>
  <si>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</si>
  <si>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</si>
  <si>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</si>
  <si>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</si>
  <si>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</si>
  <si>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</si>
  <si>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</si>
  <si>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</si>
  <si>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</si>
  <si>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</si>
  <si>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</si>
  <si>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</si>
  <si>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</si>
  <si>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</si>
  <si>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</si>
  <si>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</si>
  <si>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</si>
  <si>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</si>
  <si>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</si>
  <si>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</si>
  <si>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</si>
  <si>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</si>
  <si>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</si>
  <si>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</si>
  <si>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</si>
  <si>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</si>
  <si>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</si>
  <si>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</si>
  <si>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</si>
  <si>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</si>
  <si>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</si>
  <si>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</si>
  <si>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</si>
  <si>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</si>
  <si>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</si>
  <si>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</si>
  <si>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</si>
  <si>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</si>
  <si>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</si>
  <si>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</si>
  <si>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</si>
  <si>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</si>
  <si>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</si>
  <si>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</si>
  <si>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</si>
  <si>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</si>
  <si>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</si>
  <si>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</si>
  <si>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</si>
  <si>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</si>
  <si>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</si>
  <si>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</si>
  <si>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</si>
  <si>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</si>
  <si>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</si>
  <si>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</si>
  <si>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</si>
  <si>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</si>
  <si>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</si>
  <si>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</si>
  <si>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</si>
  <si>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</si>
  <si>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</si>
  <si>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</si>
  <si>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</si>
  <si>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</si>
  <si>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</si>
  <si>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</si>
  <si>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</si>
  <si>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</si>
  <si>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</si>
  <si>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</si>
  <si>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</si>
  <si>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</si>
  <si>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</si>
  <si>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</si>
  <si>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</si>
  <si>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</si>
  <si>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</si>
  <si>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</si>
  <si>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</si>
  <si>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</si>
  <si>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</si>
  <si>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</si>
  <si>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</si>
  <si>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</si>
  <si>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</si>
  <si>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</si>
  <si>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</si>
  <si>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</si>
  <si>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</si>
  <si>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</si>
  <si>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</si>
  <si>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</si>
  <si>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</si>
  <si>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</si>
  <si>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</si>
  <si>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</si>
  <si>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</si>
  <si>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</si>
  <si>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</si>
  <si>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</si>
  <si>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</si>
  <si>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</si>
  <si>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</si>
  <si>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</si>
  <si>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</si>
  <si>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</si>
  <si>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</si>
  <si>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</si>
  <si>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</si>
  <si>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</si>
  <si>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</si>
  <si>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</si>
  <si>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</si>
  <si>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</si>
  <si>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</si>
  <si>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</si>
  <si>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</si>
  <si>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</si>
  <si>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</si>
  <si>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</si>
  <si>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</si>
  <si>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</si>
  <si>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</si>
  <si>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</si>
  <si>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</si>
  <si>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</si>
  <si>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</si>
  <si>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</si>
  <si>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</si>
  <si>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</si>
  <si>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</si>
  <si>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</si>
  <si>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</si>
  <si>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</si>
  <si>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</si>
  <si>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</si>
  <si>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</si>
  <si>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</si>
  <si>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</si>
  <si>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</si>
  <si>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</si>
  <si>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</si>
  <si>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</si>
  <si>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</si>
  <si>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</si>
  <si>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</si>
  <si>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</si>
  <si>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</si>
  <si>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</si>
  <si>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</si>
  <si>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</si>
  <si>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</si>
  <si>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</si>
  <si>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</si>
  <si>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</si>
  <si>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</si>
  <si>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</si>
  <si>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</si>
  <si>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</si>
  <si>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</si>
  <si>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</si>
  <si>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</si>
  <si>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</si>
  <si>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</si>
  <si>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</si>
  <si>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</si>
  <si>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</si>
  <si>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</si>
  <si>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</si>
  <si>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</si>
  <si>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</si>
  <si>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</si>
  <si>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</si>
  <si>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</si>
  <si>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</si>
  <si>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</si>
  <si>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</si>
  <si>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</si>
  <si>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</si>
  <si>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</si>
  <si>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</si>
  <si>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</si>
  <si>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</si>
  <si>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</si>
  <si>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</si>
  <si>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</si>
  <si>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</si>
  <si>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</si>
  <si>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</si>
  <si>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</si>
  <si>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</si>
  <si>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</si>
  <si>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</si>
  <si>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</si>
  <si>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</si>
  <si>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</si>
  <si>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</si>
  <si>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</si>
  <si>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</si>
  <si>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</si>
  <si>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</si>
  <si>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</si>
  <si>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</si>
  <si>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</si>
  <si>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</si>
  <si>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</si>
  <si>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</si>
  <si>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</si>
  <si>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</si>
  <si>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</si>
  <si>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</si>
  <si>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</si>
  <si>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</si>
  <si>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</si>
  <si>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</si>
  <si>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</si>
  <si>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</si>
  <si>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</si>
  <si>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</si>
  <si>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</si>
  <si>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</si>
  <si>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</si>
  <si>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</si>
  <si>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</si>
  <si>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</si>
  <si>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</si>
  <si>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</si>
  <si>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</si>
  <si>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</si>
  <si>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</si>
  <si>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</si>
  <si>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</si>
  <si>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</si>
  <si>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</si>
  <si>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</si>
  <si>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</si>
  <si>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</si>
  <si>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</si>
  <si>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</si>
  <si>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</si>
  <si>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</si>
  <si>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</si>
  <si>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</si>
  <si>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</si>
  <si>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</si>
  <si>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</si>
  <si>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</si>
  <si>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</si>
  <si>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</si>
  <si>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</si>
  <si>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</si>
  <si>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</si>
  <si>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</si>
  <si>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</si>
  <si>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</si>
  <si>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</si>
  <si>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</si>
  <si>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</si>
  <si>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</si>
  <si>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</si>
  <si>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</si>
  <si>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</si>
  <si>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</si>
  <si>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</si>
  <si>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</si>
  <si>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</si>
  <si>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</si>
  <si>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</si>
  <si>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</si>
  <si>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</si>
  <si>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</si>
  <si>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</si>
  <si>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</si>
  <si>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</si>
  <si>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</si>
  <si>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</si>
  <si>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</si>
  <si>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</si>
  <si>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</si>
  <si>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</si>
  <si>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</si>
  <si>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</si>
  <si>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</si>
  <si>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</si>
  <si>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</si>
  <si>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</si>
  <si>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</si>
  <si>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</si>
  <si>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</si>
  <si>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</si>
  <si>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</si>
  <si>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</si>
  <si>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</si>
  <si>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</si>
  <si>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</si>
  <si>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</si>
  <si>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</si>
  <si>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</si>
  <si>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</si>
  <si>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</si>
  <si>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</si>
  <si>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</si>
  <si>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</si>
  <si>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</si>
  <si>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</si>
  <si>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</si>
  <si>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</si>
  <si>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</si>
  <si>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</si>
  <si>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</si>
  <si>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</si>
  <si>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</si>
  <si>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</si>
  <si>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</si>
  <si>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</si>
  <si>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</si>
  <si>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</si>
  <si>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</si>
  <si>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</si>
  <si>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</si>
  <si>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</si>
  <si>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</si>
  <si>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</si>
  <si>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</si>
  <si>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</si>
  <si>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</si>
  <si>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</si>
  <si>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</si>
  <si>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</si>
  <si>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</si>
  <si>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</si>
  <si>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</si>
  <si>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</si>
  <si>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</si>
  <si>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</si>
  <si>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</si>
  <si>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</si>
  <si>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</si>
  <si>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</si>
  <si>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</si>
  <si>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</si>
  <si>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</si>
  <si>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</si>
  <si>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</si>
  <si>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</si>
  <si>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</si>
  <si>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</si>
  <si>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</si>
  <si>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</si>
  <si>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</si>
  <si>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</si>
  <si>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</si>
  <si>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</si>
  <si>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</si>
  <si>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</si>
  <si>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</si>
  <si>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</si>
  <si>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</si>
  <si>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</si>
  <si>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</si>
  <si>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</si>
  <si>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</si>
  <si>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</si>
  <si>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</si>
  <si>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</si>
  <si>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</si>
  <si>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</si>
  <si>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</si>
  <si>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</si>
  <si>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</si>
  <si>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</si>
  <si>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</si>
  <si>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</si>
  <si>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</si>
  <si>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</si>
  <si>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</si>
  <si>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</si>
  <si>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</si>
  <si>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</si>
  <si>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</si>
  <si>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</si>
  <si>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</si>
  <si>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</si>
  <si>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</si>
  <si>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</si>
  <si>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</si>
  <si>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</si>
  <si>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</si>
  <si>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</si>
  <si>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</si>
  <si>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</si>
  <si>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</si>
  <si>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</si>
  <si>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</si>
  <si>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</si>
  <si>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</si>
  <si>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</si>
  <si>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</si>
  <si>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</si>
  <si>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</si>
  <si>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</si>
  <si>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</si>
  <si>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</si>
  <si>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</si>
  <si>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</si>
  <si>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</si>
  <si>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</si>
  <si>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</si>
  <si>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</si>
  <si>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</si>
  <si>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</si>
  <si>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</si>
  <si>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</si>
  <si>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</si>
  <si>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</si>
  <si>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</si>
  <si>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</si>
  <si>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</si>
  <si>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</si>
  <si>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</si>
  <si>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</si>
  <si>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</si>
  <si>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</si>
  <si>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</si>
  <si>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</si>
  <si>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</si>
  <si>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</si>
  <si>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</si>
  <si>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</si>
  <si>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</si>
  <si>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</si>
  <si>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</si>
  <si>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</si>
  <si>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</si>
  <si>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</si>
  <si>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</si>
  <si>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</si>
  <si>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</si>
  <si>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</si>
  <si>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</si>
  <si>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</si>
  <si>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</si>
  <si>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</si>
  <si>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</si>
  <si>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</si>
  <si>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</si>
  <si>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</si>
  <si>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</si>
  <si>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</si>
  <si>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</si>
  <si>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</si>
  <si>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</si>
  <si>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</si>
  <si>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</si>
  <si>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</si>
  <si>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</si>
  <si>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</si>
  <si>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</si>
  <si>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</si>
  <si>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</si>
  <si>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</si>
  <si>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</si>
  <si>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</si>
  <si>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</si>
  <si>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</si>
  <si>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</si>
  <si>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</si>
  <si>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</si>
  <si>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</si>
  <si>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</si>
  <si>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</si>
  <si>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</si>
  <si>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</si>
  <si>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</si>
  <si>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</si>
  <si>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</si>
  <si>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</si>
  <si>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</si>
  <si>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</si>
  <si>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</si>
  <si>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</si>
  <si>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</si>
  <si>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</si>
  <si>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</si>
  <si>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</si>
  <si>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</si>
  <si>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</si>
  <si>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</si>
  <si>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</si>
  <si>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</si>
  <si>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</si>
  <si>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</si>
  <si>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</si>
  <si>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</si>
  <si>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</si>
  <si>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</si>
  <si>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</si>
  <si>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</si>
  <si>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</si>
  <si>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</si>
  <si>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</si>
  <si>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</si>
  <si>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</si>
  <si>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</si>
  <si>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</si>
  <si>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</si>
  <si>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</si>
  <si>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</si>
  <si>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</si>
  <si>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</si>
  <si>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</si>
  <si>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</si>
  <si>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</si>
  <si>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</si>
  <si>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</si>
  <si>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</si>
  <si>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</si>
  <si>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</si>
  <si>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</si>
  <si>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</si>
  <si>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</si>
  <si>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</si>
  <si>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</si>
  <si>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</si>
  <si>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</si>
  <si>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</si>
  <si>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</si>
  <si>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</si>
  <si>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</si>
  <si>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</si>
  <si>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</si>
  <si>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</si>
  <si>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</si>
  <si>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</si>
  <si>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</si>
  <si>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</si>
  <si>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</si>
  <si>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</si>
  <si>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</si>
  <si>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</si>
  <si>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</si>
  <si>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</si>
  <si>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</si>
  <si>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</si>
  <si>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</si>
  <si>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</si>
  <si>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</si>
  <si>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</si>
  <si>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</si>
  <si>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</si>
  <si>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</si>
  <si>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</si>
  <si>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</si>
  <si>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</si>
  <si>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</si>
  <si>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</si>
  <si>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</si>
  <si>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</si>
  <si>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</si>
  <si>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</si>
  <si>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</si>
  <si>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</si>
  <si>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</si>
  <si>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</si>
  <si>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</si>
  <si>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</si>
  <si>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</si>
  <si>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</si>
  <si>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</si>
  <si>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</si>
  <si>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</si>
  <si>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</si>
  <si>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</si>
  <si>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</si>
  <si>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</si>
  <si>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</si>
  <si>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</si>
  <si>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</si>
  <si>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</si>
  <si>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</si>
  <si>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</si>
  <si>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</si>
  <si>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</si>
  <si>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</si>
  <si>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</si>
  <si>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</si>
  <si>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</si>
  <si>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</si>
  <si>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</si>
  <si>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</si>
  <si>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</si>
  <si>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</si>
  <si>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</si>
  <si>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</si>
  <si>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</si>
  <si>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</si>
  <si>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</si>
  <si>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</si>
  <si>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</si>
  <si>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</si>
  <si>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</si>
  <si>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</si>
  <si>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</si>
  <si>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</si>
  <si>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</si>
  <si>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</si>
  <si>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</si>
  <si>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</si>
  <si>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</si>
  <si>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</si>
  <si>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</si>
  <si>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</si>
  <si>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</si>
  <si>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</si>
  <si>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</si>
  <si>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</si>
  <si>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</si>
  <si>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</si>
  <si>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</si>
  <si>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</si>
  <si>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</si>
  <si>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</si>
  <si>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</si>
  <si>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</si>
  <si>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</si>
  <si>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</si>
  <si>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</si>
  <si>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</si>
  <si>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</si>
  <si>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</si>
  <si>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</si>
  <si>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</si>
  <si>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</si>
  <si>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</si>
  <si>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</si>
  <si>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</si>
  <si>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</si>
  <si>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</si>
  <si>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</si>
  <si>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</si>
  <si>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</si>
  <si>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</si>
  <si>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</si>
  <si>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</si>
  <si>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</si>
  <si>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</si>
  <si>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</si>
  <si>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</si>
  <si>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</si>
  <si>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</si>
  <si>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</si>
  <si>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</si>
  <si>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</si>
  <si>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</si>
  <si>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</si>
  <si>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</si>
  <si>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</si>
  <si>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</si>
  <si>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</si>
  <si>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</si>
  <si>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</si>
  <si>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</si>
  <si>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</si>
  <si>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</si>
  <si>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</si>
  <si>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</si>
  <si>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</si>
  <si>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</si>
  <si>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</si>
  <si>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</si>
  <si>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</si>
  <si>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</si>
  <si>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</si>
  <si>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</si>
  <si>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</si>
  <si>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</si>
  <si>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</si>
  <si>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</si>
  <si>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</si>
  <si>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</si>
  <si>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</si>
  <si>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</si>
  <si>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</si>
  <si>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</si>
  <si>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</si>
  <si>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</si>
  <si>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</si>
  <si>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</si>
  <si>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</si>
  <si>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</si>
  <si>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</si>
  <si>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</si>
  <si>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</si>
  <si>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</si>
  <si>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</si>
  <si>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</si>
  <si>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</si>
  <si>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</si>
  <si>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</si>
  <si>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</si>
  <si>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</si>
  <si>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</si>
  <si>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</si>
  <si>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</si>
  <si>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</si>
  <si>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</si>
  <si>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</si>
  <si>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</si>
  <si>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</si>
  <si>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</si>
  <si>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</si>
  <si>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</si>
  <si>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</si>
  <si>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</si>
  <si>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</si>
  <si>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</si>
  <si>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</si>
  <si>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</si>
  <si>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</si>
  <si>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</si>
  <si>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</si>
  <si>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</si>
  <si>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</si>
  <si>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</si>
  <si>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</si>
  <si>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</si>
  <si>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</si>
  <si>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</si>
  <si>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</si>
  <si>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</si>
  <si>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</si>
  <si>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</si>
  <si>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</si>
  <si>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</si>
  <si>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</si>
  <si>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</si>
  <si>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</si>
  <si>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</si>
  <si>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</si>
  <si>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</si>
  <si>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</si>
  <si>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</si>
  <si>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</si>
  <si>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</si>
  <si>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</si>
  <si>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</si>
  <si>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</si>
  <si>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</si>
  <si>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</si>
  <si>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</si>
  <si>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</si>
  <si>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</si>
  <si>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</si>
  <si>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</si>
  <si>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</si>
  <si>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</si>
  <si>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</si>
  <si>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</si>
  <si>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</si>
  <si>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</si>
  <si>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</si>
  <si>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</si>
  <si>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</si>
  <si>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</si>
  <si>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</si>
  <si>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</si>
  <si>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</si>
  <si>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</si>
  <si>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</si>
  <si>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</si>
  <si>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</si>
  <si>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</si>
  <si>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</si>
  <si>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</si>
  <si>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</si>
  <si>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</si>
  <si>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</si>
  <si>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</si>
  <si>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</si>
  <si>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</si>
  <si>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</si>
  <si>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</si>
  <si>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</si>
  <si>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</si>
  <si>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</si>
  <si>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</si>
  <si>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</si>
  <si>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</si>
  <si>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</si>
  <si>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</si>
  <si>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</si>
  <si>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</si>
  <si>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</si>
  <si>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</si>
  <si>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</si>
  <si>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</si>
  <si>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</si>
  <si>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</si>
  <si>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</si>
  <si>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</si>
  <si>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</si>
  <si>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</si>
  <si>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</si>
  <si>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</si>
  <si>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</si>
  <si>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</si>
  <si>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</si>
  <si>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</si>
  <si>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</si>
  <si>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</si>
  <si>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</si>
  <si>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</si>
  <si>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</si>
  <si>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</si>
  <si>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</si>
  <si>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</si>
  <si>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</si>
  <si>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</si>
  <si>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</si>
  <si>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</si>
  <si>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</si>
  <si>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</si>
  <si>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</si>
  <si>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</si>
  <si>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</si>
  <si>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</si>
  <si>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</si>
  <si>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</si>
  <si>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</si>
  <si>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</si>
  <si>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</si>
  <si>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</si>
  <si>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</si>
  <si>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</si>
  <si>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</si>
  <si>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</si>
  <si>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</si>
  <si>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</si>
  <si>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</si>
  <si>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</si>
  <si>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</si>
  <si>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</si>
  <si>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</si>
  <si>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</si>
  <si>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</si>
  <si>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</si>
  <si>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</si>
  <si>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</si>
  <si>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</si>
  <si>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</si>
  <si>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</si>
  <si>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</si>
  <si>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</si>
  <si>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</si>
  <si>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</si>
  <si>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</si>
  <si>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</si>
  <si>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</si>
  <si>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</si>
  <si>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</si>
  <si>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</si>
  <si>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</si>
  <si>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</si>
  <si>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</si>
  <si>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</si>
  <si>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</si>
  <si>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</si>
  <si>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</si>
  <si>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</si>
  <si>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</si>
  <si>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</si>
  <si>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</si>
  <si>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</si>
  <si>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</si>
  <si>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</si>
  <si>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</si>
  <si>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</si>
  <si>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</si>
  <si>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</si>
  <si>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</si>
  <si>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</si>
  <si>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</si>
  <si>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</si>
  <si>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</si>
  <si>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</si>
  <si>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</si>
  <si>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</si>
  <si>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</si>
  <si>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</si>
  <si>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</si>
  <si>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</si>
  <si>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</si>
  <si>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</si>
  <si>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</si>
  <si>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</si>
  <si>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</si>
  <si>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</si>
  <si>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</si>
  <si>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</si>
  <si>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</si>
  <si>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</si>
  <si>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</si>
  <si>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</si>
  <si>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</si>
  <si>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</si>
  <si>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</si>
  <si>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</si>
  <si>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</si>
  <si>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</si>
  <si>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</si>
  <si>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</si>
  <si>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</si>
  <si>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</si>
  <si>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</si>
  <si>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</si>
  <si>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</si>
  <si>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</si>
  <si>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</si>
  <si>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</si>
  <si>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</si>
  <si>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</si>
  <si>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</si>
  <si>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</si>
  <si>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</si>
  <si>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</si>
  <si>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</si>
  <si>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</si>
  <si>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</si>
  <si>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</si>
  <si>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</si>
  <si>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</si>
  <si>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</si>
  <si>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</si>
  <si>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</si>
  <si>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</si>
  <si>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</si>
  <si>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</si>
  <si>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</si>
  <si>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</si>
  <si>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</si>
  <si>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</si>
  <si>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</si>
  <si>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</si>
  <si>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</si>
  <si>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</si>
  <si>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</si>
  <si>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</si>
  <si>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</si>
  <si>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</si>
  <si>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</si>
  <si>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</si>
  <si>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</si>
  <si>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</si>
  <si>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</si>
  <si>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</si>
  <si>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</si>
  <si>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</si>
  <si>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</si>
  <si>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</si>
  <si>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</si>
  <si>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</si>
  <si>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</si>
  <si>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</si>
  <si>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</si>
  <si>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</si>
  <si>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</si>
  <si>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</si>
  <si>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</si>
  <si>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</si>
  <si>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</si>
  <si>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</si>
  <si>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</si>
  <si>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</si>
  <si>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</si>
  <si>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</si>
  <si>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</si>
  <si>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</si>
  <si>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</si>
  <si>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</si>
  <si>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</si>
  <si>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</si>
  <si>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</si>
  <si>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</si>
  <si>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</si>
  <si>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</si>
  <si>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</si>
  <si>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</si>
  <si>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</si>
  <si>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</si>
  <si>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</si>
  <si>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</si>
  <si>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</si>
  <si>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</si>
  <si>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</si>
  <si>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</si>
  <si>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</si>
  <si>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</si>
  <si>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</si>
  <si>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</si>
  <si>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</si>
  <si>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</si>
  <si>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</si>
  <si>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</si>
  <si>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</si>
  <si>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</si>
  <si>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</si>
  <si>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</si>
  <si>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</si>
  <si>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</si>
  <si>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</si>
  <si>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</si>
  <si>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</si>
  <si>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</si>
  <si>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</si>
  <si>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</si>
  <si>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</si>
  <si>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</si>
  <si>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</si>
  <si>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</si>
  <si>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</si>
  <si>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</si>
  <si>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</si>
  <si>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</si>
  <si>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</si>
  <si>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</si>
  <si>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</si>
  <si>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</si>
  <si>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</si>
  <si>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</si>
  <si>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</si>
  <si>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</si>
  <si>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</si>
  <si>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</si>
  <si>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</si>
  <si>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</si>
  <si>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</si>
  <si>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</si>
  <si>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</si>
  <si>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</si>
  <si>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</si>
  <si>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</si>
  <si>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</si>
  <si>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</si>
  <si>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</si>
  <si>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</si>
  <si>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</si>
  <si>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</si>
  <si>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</si>
  <si>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</si>
  <si>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</si>
  <si>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</si>
  <si>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</si>
  <si>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</si>
  <si>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</si>
  <si>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</si>
  <si>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</si>
  <si>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</si>
  <si>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</si>
  <si>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</si>
  <si>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</si>
  <si>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</si>
  <si>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</si>
  <si>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</si>
  <si>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</si>
  <si>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</si>
  <si>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</si>
  <si>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</si>
  <si>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</si>
  <si>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</si>
  <si>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</si>
  <si>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</si>
  <si>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</si>
  <si>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</si>
  <si>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</si>
  <si>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</si>
  <si>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</si>
  <si>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</si>
  <si>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</si>
  <si>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</si>
  <si>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</si>
  <si>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</si>
  <si>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</si>
  <si>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</si>
  <si>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</si>
  <si>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</si>
  <si>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</si>
  <si>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</si>
  <si>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</si>
  <si>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</si>
  <si>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</si>
  <si>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</si>
  <si>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</si>
  <si>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</si>
  <si>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</si>
  <si>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</si>
  <si>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</si>
  <si>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</si>
  <si>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</si>
  <si>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</si>
  <si>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</si>
  <si>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</si>
  <si>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</si>
  <si>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</si>
  <si>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</si>
  <si>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</si>
  <si>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</si>
  <si>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</si>
  <si>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</si>
  <si>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</si>
  <si>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</si>
  <si>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</si>
  <si>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</si>
  <si>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</si>
  <si>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</si>
  <si>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</si>
  <si>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</si>
  <si>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</si>
  <si>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</si>
  <si>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</si>
  <si>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</si>
  <si>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</si>
  <si>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</si>
  <si>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</si>
  <si>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</si>
  <si>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</si>
  <si>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</si>
  <si>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</si>
  <si>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</si>
  <si>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</si>
  <si>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</si>
  <si>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</si>
  <si>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</si>
  <si>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</si>
  <si>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</si>
  <si>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</si>
  <si>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</si>
  <si>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</si>
  <si>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</si>
  <si>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</si>
  <si>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</si>
  <si>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</si>
  <si>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</si>
  <si>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</si>
  <si>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</si>
  <si>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</si>
  <si>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</si>
  <si>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</si>
  <si>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</si>
  <si>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</si>
  <si>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</si>
  <si>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</si>
  <si>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</si>
  <si>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</si>
  <si>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</si>
  <si>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</si>
  <si>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</si>
  <si>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</si>
  <si>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</si>
  <si>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</si>
  <si>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</si>
  <si>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</si>
  <si>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</si>
  <si>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</si>
  <si>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</si>
  <si>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</si>
  <si>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</si>
  <si>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</si>
  <si>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</si>
  <si>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</si>
  <si>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</si>
  <si>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</si>
  <si>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</si>
  <si>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</si>
  <si>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</si>
  <si>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</si>
  <si>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</si>
  <si>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</si>
  <si>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</si>
  <si>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</si>
  <si>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</si>
  <si>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</si>
  <si>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</si>
  <si>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</si>
  <si>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</si>
  <si>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</si>
  <si>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</si>
  <si>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</si>
  <si>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</si>
  <si>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</si>
  <si>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</si>
  <si>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</si>
  <si>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</si>
  <si>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</si>
  <si>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</si>
  <si>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</si>
  <si>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</si>
  <si>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</si>
  <si>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</si>
  <si>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</si>
  <si>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</si>
  <si>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</si>
  <si>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</si>
  <si>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</si>
  <si>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</si>
  <si>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</si>
  <si>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</si>
  <si>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</si>
  <si>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</si>
  <si>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</si>
  <si>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</si>
  <si>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</si>
  <si>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</si>
  <si>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</si>
  <si>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</si>
  <si>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</si>
  <si>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</si>
  <si>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</si>
  <si>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</si>
  <si>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</si>
  <si>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</si>
  <si>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</si>
  <si>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</si>
  <si>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</si>
  <si>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</si>
  <si>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</si>
  <si>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</si>
  <si>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</si>
  <si>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</si>
  <si>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</si>
  <si>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</si>
  <si>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</si>
  <si>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</si>
  <si>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</si>
  <si>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</si>
  <si>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</si>
  <si>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</si>
  <si>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</si>
  <si>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</si>
  <si>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</si>
  <si>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</si>
  <si>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</si>
  <si>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</si>
  <si>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</si>
  <si>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</si>
  <si>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</si>
  <si>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</si>
  <si>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</si>
  <si>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</si>
  <si>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</si>
  <si>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</si>
  <si>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</si>
  <si>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</si>
  <si>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</si>
  <si>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</si>
  <si>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</si>
  <si>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</si>
  <si>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</si>
  <si>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</si>
  <si>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</si>
  <si>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</si>
  <si>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</si>
  <si>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</si>
  <si>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</si>
  <si>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</si>
  <si>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</si>
  <si>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</si>
  <si>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</si>
  <si>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</si>
  <si>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</si>
  <si>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</si>
  <si>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</si>
  <si>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</si>
  <si>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</si>
  <si>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</si>
  <si>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</si>
  <si>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</si>
  <si>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</si>
  <si>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</si>
  <si>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</si>
  <si>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</si>
  <si>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</si>
  <si>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</si>
  <si>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</si>
  <si>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</si>
  <si>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</si>
  <si>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</si>
  <si>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</si>
  <si>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</si>
  <si>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</si>
  <si>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</si>
  <si>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</si>
  <si>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</si>
  <si>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</si>
  <si>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</si>
  <si>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</si>
  <si>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</si>
  <si>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</si>
  <si>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</si>
  <si>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</si>
  <si>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</si>
  <si>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</si>
  <si>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</si>
  <si>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</si>
  <si>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</si>
  <si>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</si>
  <si>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</si>
  <si>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</si>
  <si>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</si>
  <si>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</si>
  <si>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</si>
  <si>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</si>
  <si>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</si>
  <si>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</si>
  <si>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</si>
  <si>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</si>
  <si>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</si>
  <si>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</si>
  <si>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</si>
  <si>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</si>
  <si>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</si>
  <si>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</si>
  <si>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</si>
  <si>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</si>
  <si>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</si>
  <si>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</si>
  <si>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</si>
  <si>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</si>
  <si>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</si>
  <si>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</si>
  <si>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</si>
  <si>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</si>
  <si>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</si>
  <si>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</si>
  <si>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</si>
  <si>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</si>
  <si>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</si>
  <si>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</si>
  <si>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</si>
  <si>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</si>
  <si>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</si>
  <si>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</si>
  <si>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</si>
  <si>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</si>
  <si>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</si>
  <si>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</si>
  <si>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</si>
  <si>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</si>
  <si>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</si>
  <si>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</si>
  <si>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</si>
  <si>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</si>
  <si>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</si>
  <si>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</si>
  <si>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</si>
  <si>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</si>
  <si>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</si>
  <si>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</si>
  <si>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</si>
  <si>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</si>
  <si>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</si>
  <si>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</si>
  <si>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</si>
  <si>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</si>
  <si>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</si>
  <si>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</si>
  <si>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</si>
  <si>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</si>
  <si>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</si>
  <si>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</si>
  <si>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</si>
  <si>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</si>
  <si>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</si>
  <si>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</si>
  <si>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</si>
  <si>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</si>
  <si>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</si>
  <si>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</si>
  <si>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</si>
  <si>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</si>
  <si>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</si>
  <si>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</si>
  <si>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</si>
  <si>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</si>
  <si>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</si>
  <si>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</si>
  <si>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</si>
  <si>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</si>
  <si>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</si>
  <si>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</si>
  <si>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</si>
  <si>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</si>
  <si>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</si>
  <si>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</si>
  <si>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</si>
  <si>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</si>
  <si>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</si>
  <si>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</si>
  <si>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</si>
  <si>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</si>
  <si>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</si>
  <si>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</si>
  <si>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</si>
  <si>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</si>
  <si>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</si>
  <si>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</si>
  <si>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</si>
  <si>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</si>
  <si>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</si>
  <si>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</si>
  <si>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</si>
  <si>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</si>
  <si>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</si>
  <si>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</si>
  <si>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</si>
  <si>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</si>
  <si>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</si>
  <si>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</si>
  <si>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</si>
  <si>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</si>
  <si>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</si>
  <si>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</si>
  <si>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</si>
  <si>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</si>
  <si>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</si>
  <si>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</si>
  <si>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</si>
  <si>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</si>
  <si>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</si>
  <si>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</si>
  <si>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</si>
  <si>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</si>
  <si>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</si>
  <si>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</si>
  <si>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</si>
  <si>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</si>
  <si>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</si>
  <si>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</si>
  <si>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</si>
  <si>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</si>
  <si>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</si>
  <si>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</si>
  <si>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</si>
  <si>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</si>
  <si>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</si>
  <si>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</si>
  <si>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</si>
  <si>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</si>
  <si>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</si>
  <si>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</si>
  <si>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</si>
  <si>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</si>
  <si>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</si>
  <si>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</si>
  <si>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</si>
  <si>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</si>
  <si>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</si>
  <si>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</si>
  <si>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</si>
  <si>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</si>
  <si>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</si>
  <si>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</si>
  <si>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</si>
  <si>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</si>
  <si>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</si>
  <si>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</si>
  <si>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</si>
  <si>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</si>
  <si>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</si>
  <si>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</si>
  <si>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</si>
  <si>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</si>
  <si>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</si>
  <si>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</si>
  <si>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</si>
  <si>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</si>
  <si>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</si>
  <si>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</si>
  <si>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</si>
  <si>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</si>
  <si>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</si>
  <si>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</si>
  <si>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</si>
  <si>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</si>
  <si>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</si>
  <si>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</si>
  <si>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</si>
  <si>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</si>
  <si>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</si>
  <si>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</si>
  <si>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</si>
  <si>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</si>
  <si>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</si>
  <si>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</si>
  <si>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</si>
  <si>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</si>
  <si>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</si>
  <si>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</si>
  <si>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</si>
  <si>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</si>
  <si>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</si>
  <si>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</si>
  <si>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</si>
  <si>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</si>
  <si>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</si>
  <si>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</si>
  <si>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</si>
  <si>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</si>
  <si>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</si>
  <si>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</si>
  <si>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</si>
  <si>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</si>
  <si>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</si>
  <si>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</si>
  <si>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</si>
  <si>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</si>
  <si>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</si>
  <si>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</si>
  <si>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</si>
  <si>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</si>
  <si>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</si>
  <si>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</si>
  <si>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</si>
  <si>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</si>
  <si>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</si>
  <si>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</si>
  <si>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</si>
  <si>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</si>
  <si>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</si>
  <si>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</si>
  <si>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</si>
  <si>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</si>
  <si>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</si>
  <si>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</si>
  <si>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</si>
  <si>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</si>
  <si>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</si>
  <si>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</si>
  <si>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</si>
  <si>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</si>
  <si>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</si>
  <si>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</si>
  <si>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</si>
  <si>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</si>
  <si>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</si>
  <si>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</si>
  <si>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</si>
  <si>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</si>
  <si>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</si>
  <si>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</si>
  <si>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</si>
  <si>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</si>
  <si>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</si>
  <si>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</si>
  <si>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</si>
  <si>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</si>
  <si>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</si>
  <si>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</si>
  <si>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</si>
  <si>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</si>
  <si>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</si>
  <si>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</si>
  <si>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</si>
  <si>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</si>
  <si>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</si>
  <si>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</si>
  <si>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</si>
  <si>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</si>
  <si>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</si>
  <si>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</si>
  <si>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</si>
  <si>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</si>
  <si>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</si>
  <si>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</si>
  <si>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</si>
  <si>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</si>
  <si>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</si>
  <si>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</si>
  <si>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</si>
  <si>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</si>
  <si>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</si>
  <si>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</si>
  <si>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</si>
  <si>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</si>
  <si>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</si>
  <si>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</si>
  <si>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</si>
  <si>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</si>
  <si>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</si>
  <si>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</si>
  <si>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</si>
  <si>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</si>
  <si>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</si>
  <si>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</si>
  <si>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</si>
  <si>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</si>
  <si>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</si>
  <si>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</si>
  <si>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</si>
  <si>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</si>
  <si>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</si>
  <si>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</si>
  <si>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</si>
  <si>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</si>
  <si>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</si>
  <si>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</si>
  <si>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</si>
  <si>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</si>
  <si>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</si>
  <si>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</si>
  <si>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</si>
  <si>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</si>
  <si>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</si>
  <si>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</si>
  <si>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</si>
  <si>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</si>
  <si>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</si>
  <si>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</si>
  <si>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</si>
  <si>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</si>
  <si>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</si>
  <si>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</si>
  <si>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</si>
  <si>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</si>
  <si>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</si>
  <si>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</si>
  <si>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</si>
  <si>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</si>
  <si>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</si>
  <si>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</si>
  <si>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</si>
  <si>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</si>
  <si>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</si>
  <si>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</si>
  <si>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</si>
  <si>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</si>
  <si>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</si>
  <si>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</si>
  <si>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</si>
  <si>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</si>
  <si>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</si>
  <si>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</si>
  <si>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</si>
  <si>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</si>
  <si>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</si>
  <si>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</si>
  <si>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</si>
  <si>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</si>
  <si>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</si>
  <si>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</si>
  <si>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</si>
  <si>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</si>
  <si>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</si>
  <si>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</si>
  <si>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</si>
  <si>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</si>
  <si>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</si>
  <si>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</si>
  <si>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</si>
  <si>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</si>
  <si>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</si>
  <si>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</si>
  <si>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</si>
  <si>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</si>
  <si>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</si>
  <si>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</si>
  <si>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</si>
  <si>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</si>
  <si>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</si>
  <si>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</si>
  <si>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</si>
  <si>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</si>
  <si>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</si>
  <si>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</si>
  <si>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</si>
  <si>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</si>
  <si>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</si>
  <si>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</si>
  <si>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</si>
  <si>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</si>
  <si>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</si>
  <si>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</si>
  <si>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</si>
  <si>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</si>
  <si>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</si>
  <si>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</si>
  <si>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</si>
  <si>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</si>
  <si>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</si>
  <si>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</si>
  <si>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</si>
  <si>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</si>
  <si>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</si>
  <si>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</si>
  <si>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</si>
  <si>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</si>
  <si>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</si>
  <si>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</si>
  <si>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</si>
  <si>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</si>
  <si>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</si>
  <si>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</si>
  <si>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</si>
  <si>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</si>
  <si>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</si>
  <si>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</si>
  <si>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</si>
  <si>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</si>
  <si>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</si>
  <si>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</si>
  <si>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</si>
  <si>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</si>
  <si>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</si>
  <si>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</si>
  <si>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</si>
  <si>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</si>
  <si>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</si>
  <si>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</si>
  <si>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</si>
  <si>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</si>
  <si>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</si>
  <si>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</si>
  <si>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</si>
  <si>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</si>
  <si>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</si>
  <si>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</si>
  <si>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</si>
  <si>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</si>
  <si>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</si>
  <si>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</si>
  <si>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</si>
  <si>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</si>
  <si>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</si>
  <si>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</si>
  <si>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</si>
  <si>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</si>
  <si>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</si>
  <si>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</si>
  <si>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</si>
  <si>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</si>
  <si>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</si>
  <si>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</si>
  <si>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</si>
  <si>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</si>
  <si>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</si>
  <si>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</si>
  <si>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</si>
  <si>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</si>
  <si>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</si>
  <si>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</si>
  <si>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</si>
  <si>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</si>
  <si>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</si>
  <si>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</si>
  <si>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</si>
  <si>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</si>
  <si>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</si>
  <si>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</si>
  <si>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</si>
  <si>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</si>
  <si>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</si>
  <si>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</si>
  <si>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</si>
  <si>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</si>
  <si>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</si>
  <si>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</si>
  <si>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</si>
  <si>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</si>
  <si>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</si>
  <si>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</si>
  <si>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</si>
  <si>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</si>
  <si>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</si>
  <si>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</si>
  <si>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</si>
  <si>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</si>
  <si>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</si>
  <si>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</si>
  <si>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</si>
  <si>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</si>
  <si>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</si>
  <si>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</si>
  <si>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</si>
  <si>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</si>
  <si>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</si>
  <si>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</si>
  <si>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</si>
  <si>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</si>
  <si>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</si>
  <si>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</si>
  <si>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</si>
  <si>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</si>
  <si>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</si>
  <si>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</si>
  <si>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</si>
  <si>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</si>
  <si>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</si>
  <si>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</si>
  <si>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</si>
  <si>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</si>
  <si>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</si>
  <si>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</si>
  <si>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</si>
  <si>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</si>
  <si>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</si>
  <si>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</si>
  <si>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</si>
  <si>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</si>
  <si>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</si>
  <si>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</si>
  <si>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</si>
  <si>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</si>
  <si>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</si>
  <si>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</si>
  <si>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</si>
  <si>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</si>
  <si>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</si>
  <si>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</si>
  <si>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</si>
  <si>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</si>
  <si>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</si>
  <si>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</si>
  <si>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</si>
  <si>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</si>
  <si>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</si>
  <si>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</si>
  <si>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</si>
  <si>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</si>
  <si>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</si>
  <si>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</si>
  <si>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</si>
  <si>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</si>
  <si>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</si>
  <si>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</si>
  <si>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</si>
  <si>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</si>
  <si>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</si>
  <si>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</si>
  <si>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</si>
  <si>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</si>
  <si>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</si>
  <si>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</si>
  <si>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</si>
  <si>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</si>
  <si>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</si>
  <si>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</si>
  <si>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</si>
  <si>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</si>
  <si>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</si>
  <si>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</si>
  <si>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</si>
  <si>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</si>
  <si>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</si>
  <si>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</si>
  <si>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</si>
  <si>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</si>
  <si>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</si>
  <si>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</si>
  <si>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</si>
  <si>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</si>
  <si>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</si>
  <si>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</si>
  <si>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</si>
  <si>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</si>
  <si>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</si>
  <si>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</si>
  <si>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</si>
  <si>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</si>
  <si>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</si>
  <si>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</si>
  <si>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</si>
  <si>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</si>
  <si>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</si>
  <si>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</si>
  <si>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</si>
  <si>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</si>
  <si>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</si>
  <si>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</si>
  <si>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</si>
  <si>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</si>
  <si>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</si>
  <si>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</si>
  <si>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</si>
  <si>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</si>
  <si>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</si>
  <si>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</si>
  <si>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</si>
  <si>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</si>
  <si>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</si>
  <si>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</si>
  <si>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</si>
  <si>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</si>
  <si>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</si>
  <si>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</si>
  <si>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</si>
  <si>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</si>
  <si>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</si>
  <si>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</si>
  <si>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</si>
  <si>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</si>
  <si>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</si>
  <si>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</si>
  <si>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</si>
  <si>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</si>
  <si>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</si>
  <si>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</si>
  <si>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</si>
  <si>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</si>
  <si>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</si>
  <si>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</si>
  <si>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</si>
  <si>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</si>
  <si>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</si>
  <si>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</si>
  <si>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</si>
  <si>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</si>
  <si>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</si>
  <si>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</si>
  <si>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</si>
  <si>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</si>
  <si>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</si>
  <si>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</si>
  <si>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</si>
  <si>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</si>
  <si>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</si>
  <si>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</si>
  <si>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</si>
  <si>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</si>
  <si>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</si>
  <si>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</si>
  <si>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</si>
  <si>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</si>
  <si>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</si>
  <si>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</si>
  <si>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</si>
  <si>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</si>
  <si>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</si>
  <si>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</si>
  <si>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</si>
  <si>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</si>
  <si>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</si>
  <si>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</si>
  <si>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</si>
  <si>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</si>
  <si>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</si>
  <si>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</si>
  <si>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</si>
  <si>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</si>
  <si>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</si>
  <si>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</si>
  <si>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</si>
  <si>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</si>
  <si>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</si>
  <si>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</si>
  <si>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</si>
  <si>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</si>
  <si>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</si>
  <si>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</si>
  <si>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</si>
  <si>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</si>
  <si>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</si>
  <si>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</si>
  <si>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</si>
  <si>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</si>
  <si>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</si>
  <si>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</si>
  <si>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</si>
  <si>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</si>
  <si>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</si>
  <si>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</si>
  <si>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</si>
  <si>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</si>
  <si>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</si>
  <si>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</si>
  <si>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</si>
  <si>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</si>
  <si>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</si>
  <si>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</si>
  <si>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</si>
  <si>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</si>
  <si>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</si>
  <si>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</si>
  <si>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</si>
  <si>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</si>
  <si>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</si>
  <si>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</si>
  <si>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</si>
  <si>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</si>
  <si>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</si>
  <si>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</si>
  <si>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</si>
  <si>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</si>
  <si>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</si>
  <si>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</si>
  <si>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</si>
  <si>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</si>
  <si>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</si>
  <si>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</si>
  <si>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</si>
  <si>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</si>
  <si>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</si>
  <si>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</si>
  <si>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</si>
  <si>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</si>
  <si>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</si>
  <si>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</si>
  <si>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</si>
  <si>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</si>
  <si>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</si>
  <si>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</si>
  <si>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</si>
  <si>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</si>
  <si>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</si>
  <si>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</si>
  <si>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</si>
  <si>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</si>
  <si>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</si>
  <si>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</si>
  <si>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</si>
  <si>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</si>
  <si>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</si>
  <si>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</si>
  <si>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</si>
  <si>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</si>
  <si>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</si>
  <si>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</si>
  <si>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</si>
  <si>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</si>
  <si>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</si>
  <si>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</si>
  <si>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</si>
  <si>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</si>
  <si>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</si>
  <si>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</si>
  <si>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</si>
  <si>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</si>
  <si>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</si>
  <si>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</si>
  <si>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</si>
  <si>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</si>
  <si>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</si>
  <si>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</si>
  <si>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</si>
  <si>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</si>
  <si>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</si>
  <si>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</si>
  <si>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</si>
  <si>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</si>
  <si>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</si>
  <si>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</si>
  <si>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</si>
  <si>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</si>
  <si>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</si>
  <si>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</si>
  <si>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</si>
  <si>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</si>
  <si>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</si>
  <si>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</si>
  <si>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</si>
  <si>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</si>
  <si>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</si>
  <si>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</si>
  <si>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</si>
  <si>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</si>
  <si>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</si>
  <si>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</si>
  <si>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</si>
  <si>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</si>
  <si>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</si>
  <si>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</si>
  <si>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</si>
  <si>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</si>
  <si>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</si>
  <si>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</si>
  <si>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</si>
  <si>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</si>
  <si>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</si>
  <si>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</si>
  <si>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</si>
  <si>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</si>
  <si>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</si>
  <si>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</si>
  <si>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</si>
  <si>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</si>
  <si>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</si>
  <si>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</si>
  <si>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</si>
  <si>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</si>
  <si>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</si>
  <si>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</si>
  <si>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</si>
  <si>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</si>
  <si>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</si>
  <si>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</si>
  <si>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</si>
  <si>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</si>
  <si>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</si>
  <si>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</si>
  <si>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</si>
  <si>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</si>
  <si>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</si>
  <si>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</si>
  <si>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</si>
  <si>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</si>
  <si>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</si>
  <si>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</si>
  <si>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</si>
  <si>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</si>
  <si>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</si>
  <si>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</si>
  <si>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</si>
  <si>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</si>
  <si>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</si>
  <si>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</si>
  <si>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</si>
  <si>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</si>
  <si>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</si>
  <si>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</si>
  <si>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</si>
  <si>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</si>
  <si>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</si>
  <si>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</si>
  <si>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</si>
  <si>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</si>
  <si>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</si>
  <si>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</si>
  <si>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</si>
  <si>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</si>
  <si>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</si>
  <si>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</si>
  <si>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</si>
  <si>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</si>
  <si>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</si>
  <si>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</si>
  <si>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</si>
  <si>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</si>
  <si>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</si>
  <si>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</si>
  <si>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</si>
  <si>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</si>
  <si>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</si>
  <si>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</si>
  <si>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</si>
  <si>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</si>
  <si>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</si>
  <si>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</si>
  <si>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</si>
  <si>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</si>
  <si>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</si>
  <si>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</si>
  <si>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</si>
  <si>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</si>
  <si>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</si>
  <si>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</si>
  <si>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</si>
  <si>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</si>
  <si>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</si>
  <si>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</si>
  <si>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</si>
  <si>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</si>
  <si>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</si>
  <si>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</si>
  <si>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</si>
  <si>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</si>
  <si>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</si>
  <si>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</si>
  <si>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</si>
  <si>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</si>
  <si>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</si>
  <si>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</si>
  <si>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</si>
  <si>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</si>
  <si>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</si>
  <si>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</si>
  <si>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</si>
  <si>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</si>
  <si>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</si>
  <si>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</si>
  <si>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</si>
  <si>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</si>
  <si>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</si>
  <si>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</si>
  <si>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</si>
  <si>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</si>
  <si>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</si>
  <si>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</si>
  <si>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</si>
  <si>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</si>
  <si>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</si>
  <si>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</si>
  <si>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</si>
  <si>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</si>
  <si>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</si>
  <si>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</si>
  <si>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</si>
  <si>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</si>
  <si>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</si>
  <si>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</si>
  <si>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</si>
  <si>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</si>
  <si>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</si>
  <si>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</si>
  <si>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</si>
  <si>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</si>
  <si>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</si>
  <si>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</si>
  <si>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</si>
  <si>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</si>
  <si>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</si>
  <si>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</si>
  <si>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</si>
  <si>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</si>
  <si>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</si>
  <si>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</si>
  <si>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</si>
  <si>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</si>
  <si>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</si>
  <si>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</si>
  <si>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</si>
  <si>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</si>
  <si>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</si>
  <si>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</si>
  <si>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</si>
  <si>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</si>
  <si>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</si>
  <si>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</si>
  <si>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</si>
  <si>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</si>
  <si>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</si>
  <si>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</si>
  <si>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</si>
  <si>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</si>
  <si>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</si>
  <si>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</si>
  <si>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</si>
  <si>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</si>
  <si>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</si>
  <si>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</si>
  <si>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</si>
  <si>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</si>
  <si>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</si>
  <si>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</si>
  <si>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</si>
  <si>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</si>
  <si>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</si>
  <si>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</si>
  <si>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</si>
  <si>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</si>
  <si>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</si>
  <si>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</si>
  <si>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</si>
  <si>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</si>
  <si>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</si>
  <si>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</si>
  <si>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</si>
  <si>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</si>
  <si>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</si>
  <si>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</si>
  <si>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</si>
  <si>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</si>
  <si>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</si>
  <si>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</si>
  <si>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</si>
  <si>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</si>
  <si>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</si>
  <si>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</si>
  <si>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</si>
  <si>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</si>
  <si>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</si>
  <si>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</si>
  <si>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</si>
  <si>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</si>
  <si>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</si>
  <si>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</si>
  <si>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</si>
  <si>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</si>
  <si>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</si>
  <si>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</si>
  <si>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</si>
  <si>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</si>
  <si>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</si>
  <si>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</si>
  <si>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</si>
  <si>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</si>
  <si>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</si>
  <si>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</si>
  <si>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</si>
  <si>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</si>
  <si>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</si>
  <si>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</si>
  <si>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</si>
  <si>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</si>
  <si>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</si>
  <si>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</si>
  <si>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</si>
  <si>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</si>
  <si>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</si>
  <si>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</si>
  <si>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</si>
  <si>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</si>
  <si>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</si>
  <si>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</si>
  <si>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</si>
  <si>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</si>
  <si>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</si>
  <si>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</si>
  <si>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</si>
  <si>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</si>
  <si>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</si>
  <si>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</si>
  <si>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</si>
  <si>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</si>
  <si>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</si>
  <si>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</si>
  <si>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</si>
  <si>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</si>
  <si>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</si>
  <si>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</si>
  <si>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</si>
  <si>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</si>
  <si>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</si>
  <si>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</si>
  <si>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</si>
  <si>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</si>
  <si>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</si>
  <si>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</si>
  <si>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</si>
  <si>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</si>
  <si>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</si>
  <si>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</si>
  <si>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</si>
  <si>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</si>
  <si>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</si>
  <si>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</si>
  <si>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</si>
  <si>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</si>
  <si>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</si>
  <si>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</si>
  <si>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</si>
  <si>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</si>
  <si>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</si>
  <si>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</si>
  <si>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</si>
  <si>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</si>
  <si>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</si>
  <si>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</si>
  <si>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</si>
  <si>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</si>
  <si>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</si>
  <si>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</si>
  <si>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</si>
  <si>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</si>
  <si>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</si>
  <si>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</si>
  <si>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</si>
  <si>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</si>
  <si>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</si>
  <si>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</si>
  <si>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</si>
  <si>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</si>
  <si>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</si>
  <si>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</si>
  <si>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</si>
  <si>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</si>
  <si>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</si>
  <si>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</si>
  <si>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</si>
  <si>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</si>
  <si>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</si>
  <si>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</si>
  <si>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</si>
  <si>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</si>
  <si>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</si>
  <si>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</si>
  <si>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</si>
  <si>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</si>
  <si>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</si>
  <si>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</si>
  <si>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</si>
  <si>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</si>
  <si>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</si>
  <si>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</si>
  <si>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</si>
  <si>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</si>
  <si>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</si>
  <si>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</si>
  <si>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</si>
  <si>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</si>
  <si>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</si>
  <si>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</si>
  <si>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</si>
  <si>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</si>
  <si>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</si>
  <si>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</si>
  <si>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</si>
  <si>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</si>
  <si>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</si>
  <si>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</si>
  <si>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</si>
  <si>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</si>
  <si>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</si>
  <si>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</si>
  <si>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</si>
  <si>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</si>
  <si>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</si>
  <si>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</si>
  <si>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</si>
  <si>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</si>
  <si>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</si>
  <si>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</si>
  <si>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</si>
  <si>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</si>
  <si>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</si>
  <si>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</si>
  <si>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</si>
  <si>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</si>
  <si>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</si>
  <si>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</si>
  <si>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</si>
  <si>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</si>
  <si>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</si>
  <si>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</si>
  <si>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</si>
  <si>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</si>
  <si>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</si>
  <si>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</si>
  <si>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</si>
  <si>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</si>
  <si>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</si>
  <si>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</si>
  <si>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</si>
  <si>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</si>
  <si>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</si>
  <si>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</si>
  <si>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</si>
  <si>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</si>
  <si>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</si>
  <si>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</si>
  <si>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</si>
  <si>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</si>
  <si>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</si>
  <si>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</si>
  <si>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</si>
  <si>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</si>
  <si>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</si>
  <si>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</si>
  <si>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</si>
  <si>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</si>
  <si>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</si>
  <si>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</si>
  <si>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</si>
  <si>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</si>
  <si>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</si>
  <si>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</si>
  <si>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</si>
  <si>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</si>
  <si>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</si>
  <si>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</si>
  <si>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</si>
  <si>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</si>
  <si>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</si>
  <si>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</si>
  <si>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</si>
  <si>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</si>
  <si>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</si>
  <si>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</si>
  <si>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</si>
  <si>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</si>
  <si>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</si>
  <si>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</si>
  <si>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</si>
  <si>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</si>
  <si>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</si>
  <si>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</si>
  <si>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</si>
  <si>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</si>
  <si>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</si>
  <si>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</si>
  <si>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</si>
  <si>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</si>
  <si>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</si>
  <si>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</si>
  <si>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</si>
  <si>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</si>
  <si>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</si>
  <si>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</si>
  <si>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</si>
  <si>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</si>
  <si>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</si>
  <si>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</si>
  <si>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</si>
  <si>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</si>
  <si>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</si>
  <si>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</si>
  <si>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</si>
  <si>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</si>
  <si>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</si>
  <si>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</si>
  <si>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</si>
  <si>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</si>
  <si>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</si>
  <si>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</si>
  <si>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</si>
  <si>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</si>
  <si>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</si>
  <si>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</si>
  <si>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</si>
  <si>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</si>
  <si>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</si>
  <si>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</si>
  <si>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</si>
  <si>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</si>
  <si>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</si>
  <si>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</si>
  <si>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</si>
  <si>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</si>
  <si>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</si>
  <si>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</si>
  <si>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</si>
  <si>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</si>
  <si>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</si>
  <si>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</si>
  <si>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</si>
  <si>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</si>
  <si>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</si>
  <si>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</si>
  <si>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</si>
  <si>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</si>
  <si>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</si>
  <si>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</si>
  <si>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</si>
  <si>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</si>
  <si>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</si>
  <si>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</si>
  <si>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</si>
  <si>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</si>
  <si>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</si>
  <si>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</si>
  <si>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</si>
  <si>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</si>
  <si>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</si>
  <si>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</si>
  <si>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</si>
  <si>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</si>
  <si>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</si>
  <si>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</si>
  <si>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</si>
  <si>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</si>
  <si>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</si>
  <si>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</si>
  <si>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</si>
  <si>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</si>
  <si>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</si>
  <si>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</si>
  <si>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</si>
  <si>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</si>
  <si>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</si>
  <si>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</si>
  <si>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</si>
  <si>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</si>
  <si>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</si>
  <si>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</si>
  <si>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</si>
  <si>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</si>
  <si>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</si>
  <si>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</si>
  <si>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</si>
  <si>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</si>
  <si>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</si>
  <si>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</si>
  <si>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</si>
  <si>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</si>
  <si>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</si>
  <si>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</si>
  <si>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</si>
  <si>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</si>
  <si>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</si>
  <si>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</si>
  <si>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</si>
  <si>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</si>
  <si>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</si>
  <si>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</si>
  <si>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</si>
  <si>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</si>
  <si>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</si>
  <si>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</si>
  <si>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</si>
  <si>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</si>
  <si>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</si>
  <si>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</si>
  <si>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</si>
  <si>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</si>
  <si>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</si>
  <si>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</si>
  <si>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</si>
  <si>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</si>
  <si>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</si>
  <si>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</si>
  <si>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</si>
  <si>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</si>
  <si>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</si>
  <si>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</si>
  <si>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</si>
  <si>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</si>
  <si>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</si>
  <si>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</si>
  <si>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</si>
  <si>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</si>
  <si>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</si>
  <si>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</si>
  <si>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</si>
  <si>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</si>
  <si>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</si>
  <si>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</si>
  <si>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</si>
  <si>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</si>
  <si>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</si>
  <si>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</si>
  <si>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</si>
  <si>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</si>
  <si>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</si>
  <si>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</si>
  <si>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</si>
  <si>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</si>
  <si>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</si>
  <si>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</si>
  <si>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</si>
  <si>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</si>
  <si>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</si>
  <si>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</si>
  <si>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</si>
  <si>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</si>
  <si>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</si>
  <si>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</si>
  <si>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</si>
  <si>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</si>
  <si>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</si>
  <si>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</si>
  <si>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</si>
  <si>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</si>
  <si>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</si>
  <si>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</si>
  <si>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</si>
  <si>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</si>
  <si>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</si>
  <si>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</si>
  <si>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</si>
  <si>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</si>
  <si>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</si>
  <si>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</si>
  <si>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</si>
  <si>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</si>
  <si>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</si>
  <si>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</si>
  <si>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</si>
  <si>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</si>
  <si>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</si>
  <si>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</si>
  <si>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</si>
  <si>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</si>
  <si>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</si>
  <si>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</si>
  <si>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</si>
  <si>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</si>
  <si>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</si>
  <si>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</si>
  <si>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</si>
  <si>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</si>
  <si>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</si>
  <si>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</si>
  <si>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</si>
  <si>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</si>
  <si>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</si>
  <si>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</si>
  <si>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</si>
  <si>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</si>
  <si>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</si>
  <si>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</si>
  <si>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</si>
  <si>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</si>
  <si>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</si>
  <si>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</si>
  <si>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</si>
  <si>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</si>
  <si>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</si>
  <si>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</si>
  <si>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</si>
  <si>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</si>
  <si>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</si>
  <si>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</si>
  <si>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</si>
  <si>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</si>
  <si>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</si>
  <si>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</si>
  <si>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</si>
  <si>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</si>
  <si>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</si>
  <si>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</si>
  <si>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</si>
  <si>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</si>
  <si>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</si>
  <si>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</si>
  <si>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</si>
  <si>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</si>
  <si>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</si>
  <si>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</si>
  <si>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</si>
  <si>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</si>
  <si>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</si>
  <si>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</si>
  <si>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</si>
  <si>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</si>
  <si>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</si>
  <si>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</si>
  <si>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</si>
  <si>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</si>
  <si>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</si>
  <si>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</si>
  <si>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</si>
  <si>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</si>
  <si>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</si>
  <si>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</si>
  <si>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</si>
  <si>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</si>
  <si>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</si>
  <si>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</si>
  <si>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</si>
  <si>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</si>
  <si>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</si>
  <si>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</si>
  <si>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</si>
  <si>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</si>
  <si>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</si>
  <si>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</si>
  <si>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</si>
  <si>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</si>
  <si>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</si>
  <si>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</si>
  <si>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</si>
  <si>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</si>
  <si>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</si>
  <si>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</si>
  <si>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</si>
  <si>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</si>
  <si>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</si>
  <si>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</si>
  <si>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</si>
  <si>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</si>
  <si>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</si>
  <si>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</si>
  <si>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</si>
  <si>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</si>
  <si>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</si>
  <si>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</si>
  <si>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</si>
  <si>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</si>
  <si>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</si>
  <si>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</si>
  <si>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</si>
  <si>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</si>
  <si>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</si>
  <si>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</si>
  <si>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</si>
  <si>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</si>
  <si>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</si>
  <si>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</si>
  <si>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</si>
  <si>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</si>
  <si>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</si>
  <si>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</si>
  <si>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</si>
  <si>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</si>
  <si>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</si>
  <si>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</si>
  <si>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</si>
  <si>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</si>
  <si>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</si>
  <si>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</si>
  <si>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</si>
  <si>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</si>
  <si>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</si>
  <si>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</si>
  <si>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</si>
  <si>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</si>
  <si>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</si>
  <si>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</si>
  <si>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</si>
  <si>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</si>
  <si>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</si>
  <si>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</si>
  <si>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</si>
  <si>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</si>
  <si>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</si>
  <si>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</si>
  <si>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</si>
  <si>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</si>
  <si>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</si>
  <si>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</si>
  <si>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</si>
  <si>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</si>
  <si>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</si>
  <si>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</si>
  <si>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</si>
  <si>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</si>
  <si>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</si>
  <si>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</si>
  <si>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</si>
  <si>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</si>
  <si>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</si>
  <si>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</si>
  <si>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</si>
  <si>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</si>
  <si>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</si>
  <si>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</si>
  <si>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</si>
  <si>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</si>
  <si>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</si>
  <si>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</si>
  <si>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</si>
  <si>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</si>
  <si>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</si>
  <si>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</si>
  <si>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</si>
  <si>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</si>
  <si>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</si>
  <si>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</si>
  <si>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</si>
  <si>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</si>
  <si>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</si>
  <si>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</si>
  <si>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</si>
  <si>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</si>
  <si>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</si>
  <si>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</si>
  <si>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</si>
  <si>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</si>
  <si>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</si>
  <si>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</si>
  <si>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</si>
  <si>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</si>
  <si>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</si>
  <si>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</si>
  <si>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</si>
  <si>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</si>
  <si>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</si>
  <si>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</si>
  <si>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</si>
  <si>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</si>
  <si>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</si>
  <si>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</si>
  <si>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</si>
  <si>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</si>
  <si>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</si>
  <si>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</si>
  <si>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</si>
  <si>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</si>
  <si>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</si>
  <si>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</si>
  <si>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</si>
  <si>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</si>
  <si>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</si>
  <si>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</si>
  <si>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</si>
  <si>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</si>
  <si>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</si>
  <si>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</si>
  <si>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</si>
  <si>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</si>
  <si>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</si>
  <si>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</si>
  <si>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</si>
  <si>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</si>
  <si>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</si>
  <si>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</si>
  <si>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</si>
  <si>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</si>
  <si>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</si>
  <si>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</si>
  <si>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</si>
  <si>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</si>
  <si>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</si>
  <si>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</si>
  <si>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</si>
  <si>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</si>
  <si>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</si>
  <si>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</si>
  <si>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</si>
  <si>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</si>
  <si>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</si>
  <si>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</si>
  <si>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</si>
  <si>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</si>
  <si>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</si>
  <si>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</si>
  <si>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</si>
  <si>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</si>
  <si>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</si>
  <si>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</si>
  <si>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</si>
  <si>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</si>
  <si>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</si>
  <si>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</si>
  <si>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</si>
  <si>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</si>
  <si>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</si>
  <si>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</si>
  <si>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</si>
  <si>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</si>
  <si>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</si>
  <si>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</si>
  <si>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</si>
  <si>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</si>
  <si>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</si>
  <si>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</si>
  <si>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</si>
  <si>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</si>
  <si>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</si>
  <si>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</si>
  <si>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</si>
  <si>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</si>
  <si>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</si>
  <si>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</si>
  <si>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</si>
  <si>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</si>
  <si>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</si>
  <si>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</si>
  <si>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</si>
  <si>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</si>
  <si>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</si>
  <si>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</si>
  <si>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</si>
  <si>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</si>
  <si>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</si>
  <si>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</si>
  <si>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</si>
  <si>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</si>
  <si>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</si>
  <si>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</si>
  <si>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</si>
  <si>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</si>
  <si>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</si>
  <si>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</si>
  <si>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</si>
  <si>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</si>
  <si>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</si>
  <si>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</si>
  <si>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</si>
  <si>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</si>
  <si>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</si>
  <si>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</si>
  <si>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</si>
  <si>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</si>
  <si>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</si>
  <si>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</si>
  <si>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</si>
  <si>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</si>
  <si>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</si>
  <si>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</si>
  <si>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</si>
  <si>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</si>
  <si>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</si>
  <si>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</si>
  <si>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</si>
  <si>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</si>
  <si>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</si>
  <si>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</si>
  <si>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</si>
  <si>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</si>
  <si>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</si>
  <si>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</si>
  <si>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</si>
  <si>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</si>
  <si>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</si>
  <si>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</si>
  <si>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</si>
  <si>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</si>
  <si>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</si>
  <si>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</si>
  <si>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</si>
  <si>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</si>
  <si>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</si>
  <si>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</si>
  <si>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</si>
  <si>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</si>
  <si>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</si>
  <si>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</si>
  <si>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</si>
  <si>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</si>
  <si>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</si>
  <si>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</si>
  <si>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</si>
  <si>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</si>
  <si>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</si>
  <si>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</si>
  <si>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</si>
  <si>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</si>
  <si>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</si>
  <si>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</si>
  <si>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</si>
  <si>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</si>
  <si>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</si>
  <si>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</si>
  <si>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</si>
  <si>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</si>
  <si>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</si>
  <si>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</si>
  <si>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</si>
  <si>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</si>
  <si>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</si>
  <si>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</si>
  <si>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</si>
  <si>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</si>
  <si>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</si>
  <si>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</si>
  <si>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</si>
  <si>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</si>
  <si>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</si>
  <si>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</si>
  <si>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</si>
  <si>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</si>
  <si>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</si>
  <si>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</si>
  <si>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</si>
  <si>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</si>
  <si>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</si>
  <si>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</si>
  <si>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</si>
  <si>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</si>
  <si>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</si>
  <si>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</si>
  <si>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</si>
  <si>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</si>
  <si>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</si>
  <si>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</si>
  <si>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</si>
  <si>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</si>
  <si>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</si>
  <si>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</si>
  <si>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</si>
  <si>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</si>
  <si>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</si>
  <si>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</si>
  <si>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</si>
  <si>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</si>
  <si>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</si>
  <si>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</si>
  <si>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</si>
  <si>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</si>
  <si>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</si>
  <si>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</si>
  <si>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</si>
  <si>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</si>
  <si>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</si>
  <si>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</si>
  <si>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</si>
  <si>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</si>
  <si>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</si>
  <si>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</si>
  <si>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</si>
  <si>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</si>
  <si>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</si>
  <si>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</si>
  <si>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</si>
  <si>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</si>
  <si>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</si>
  <si>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</si>
  <si>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</si>
  <si>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</si>
  <si>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</si>
  <si>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</si>
  <si>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</si>
  <si>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</si>
  <si>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</si>
  <si>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</si>
  <si>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</si>
  <si>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</si>
  <si>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</si>
  <si>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</si>
  <si>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</si>
  <si>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</si>
  <si>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</si>
  <si>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</si>
  <si>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</si>
  <si>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</si>
  <si>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</si>
  <si>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</si>
  <si>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</si>
  <si>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</si>
  <si>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</si>
  <si>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</si>
  <si>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</si>
  <si>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</si>
  <si>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</si>
  <si>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</si>
  <si>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</si>
  <si>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</si>
  <si>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</si>
  <si>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</si>
  <si>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</si>
  <si>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</si>
  <si>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</si>
  <si>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</si>
  <si>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</si>
  <si>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</si>
  <si>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</si>
  <si>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</si>
  <si>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</si>
  <si>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</si>
  <si>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</si>
  <si>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</si>
  <si>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</si>
  <si>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</si>
  <si>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</si>
  <si>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</si>
  <si>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</si>
  <si>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</si>
  <si>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</si>
  <si>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</si>
  <si>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</si>
  <si>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</si>
  <si>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</si>
  <si>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</si>
  <si>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</si>
  <si>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</si>
  <si>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</si>
  <si>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</si>
  <si>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</si>
  <si>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</si>
  <si>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</si>
  <si>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</si>
  <si>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</si>
  <si>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</si>
  <si>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</si>
  <si>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</si>
  <si>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</si>
  <si>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</si>
  <si>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</si>
  <si>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</si>
  <si>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</si>
  <si>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</si>
  <si>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</si>
  <si>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</si>
  <si>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</si>
  <si>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</si>
  <si>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</si>
  <si>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</si>
  <si>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</si>
  <si>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</si>
  <si>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</si>
  <si>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</si>
  <si>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</si>
  <si>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</si>
  <si>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</si>
  <si>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</si>
  <si>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</si>
  <si>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</si>
  <si>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</si>
  <si>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</si>
  <si>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</si>
  <si>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</si>
  <si>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</si>
  <si>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</si>
  <si>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</si>
  <si>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</si>
  <si>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</si>
  <si>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</si>
  <si>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</si>
  <si>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</si>
  <si>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</si>
  <si>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</si>
  <si>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</si>
  <si>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</si>
  <si>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</si>
  <si>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</si>
  <si>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</si>
  <si>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</si>
  <si>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</si>
  <si>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</si>
  <si>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</si>
  <si>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</si>
  <si>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</si>
  <si>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</si>
  <si>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</si>
  <si>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</si>
  <si>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</si>
  <si>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</si>
  <si>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</si>
  <si>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</si>
  <si>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</si>
  <si>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</si>
  <si>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</si>
  <si>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</si>
  <si>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</si>
  <si>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</si>
  <si>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</si>
  <si>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</si>
  <si>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</si>
  <si>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</si>
  <si>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</si>
  <si>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</si>
  <si>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</si>
  <si>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</si>
  <si>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</si>
  <si>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</si>
  <si>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</si>
  <si>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</si>
  <si>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</si>
  <si>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</si>
  <si>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</si>
  <si>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</si>
  <si>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</si>
  <si>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</si>
  <si>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</si>
  <si>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</si>
  <si>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</si>
  <si>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</si>
  <si>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</si>
  <si>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</si>
  <si>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</si>
  <si>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</si>
  <si>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</si>
  <si>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</si>
  <si>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</si>
  <si>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</si>
  <si>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</si>
  <si>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</si>
  <si>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</si>
  <si>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</si>
  <si>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</si>
  <si>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</si>
  <si>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</si>
  <si>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</si>
  <si>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</si>
  <si>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</si>
  <si>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</si>
  <si>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</si>
  <si>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</si>
  <si>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</si>
  <si>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</si>
  <si>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</si>
  <si>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</si>
  <si>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</si>
  <si>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</si>
  <si>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</si>
  <si>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</si>
  <si>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</si>
  <si>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</si>
  <si>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</si>
  <si>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</si>
  <si>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</si>
  <si>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</si>
  <si>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</si>
  <si>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</si>
  <si>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</si>
  <si>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</si>
  <si>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</si>
  <si>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</si>
  <si>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</si>
  <si>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</si>
  <si>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</si>
  <si>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</si>
  <si>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</si>
  <si>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</si>
  <si>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</si>
  <si>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</si>
  <si>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</si>
  <si>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</si>
  <si>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</si>
  <si>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</si>
  <si>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</si>
  <si>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</si>
  <si>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</si>
  <si>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</si>
  <si>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</si>
  <si>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</si>
  <si>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</si>
  <si>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</si>
  <si>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</si>
  <si>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</si>
  <si>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</si>
  <si>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</si>
  <si>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</si>
  <si>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</si>
  <si>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</si>
  <si>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</si>
  <si>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</si>
  <si>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</si>
  <si>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</si>
  <si>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</si>
  <si>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</si>
  <si>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</si>
  <si>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</si>
  <si>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</si>
  <si>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</si>
  <si>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</si>
  <si>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</si>
  <si>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</si>
  <si>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</si>
  <si>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</si>
  <si>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</si>
  <si>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</si>
  <si>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</si>
  <si>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</si>
  <si>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</si>
  <si>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</si>
  <si>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</si>
  <si>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</si>
  <si>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</si>
  <si>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</si>
  <si>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</si>
  <si>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</si>
  <si>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</si>
  <si>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</si>
  <si>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</si>
  <si>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</si>
  <si>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</si>
  <si>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</si>
  <si>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</si>
  <si>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</si>
  <si>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</si>
  <si>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</si>
  <si>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</si>
  <si>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</si>
  <si>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</si>
  <si>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</si>
  <si>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</si>
  <si>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</si>
  <si>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</si>
  <si>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</si>
  <si>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</si>
  <si>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</si>
  <si>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</si>
  <si>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</si>
  <si>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</si>
  <si>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</si>
  <si>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</si>
  <si>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</si>
  <si>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</si>
  <si>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</si>
  <si>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</si>
  <si>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</si>
  <si>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</si>
  <si>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</si>
  <si>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</si>
  <si>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</si>
  <si>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</si>
  <si>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</si>
  <si>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</si>
  <si>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</si>
  <si>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</si>
  <si>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</si>
  <si>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</si>
  <si>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</si>
  <si>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</si>
  <si>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</si>
  <si>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</si>
  <si>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</si>
  <si>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</si>
  <si>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</si>
  <si>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</si>
  <si>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</si>
  <si>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</si>
  <si>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</si>
  <si>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</si>
  <si>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</si>
  <si>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</si>
  <si>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</si>
  <si>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</si>
  <si>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</si>
  <si>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</si>
  <si>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</si>
  <si>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</si>
  <si>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</si>
  <si>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</si>
  <si>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</si>
  <si>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</si>
  <si>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</si>
  <si>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</si>
  <si>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</si>
  <si>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</si>
  <si>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</si>
  <si>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</si>
  <si>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</si>
  <si>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</si>
  <si>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</si>
  <si>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</si>
  <si>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</si>
  <si>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</si>
  <si>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</si>
  <si>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</si>
  <si>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</si>
  <si>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</si>
  <si>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</si>
  <si>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</si>
  <si>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</si>
  <si>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</si>
  <si>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</si>
  <si>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</si>
  <si>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</si>
  <si>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</si>
  <si>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</si>
  <si>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</si>
  <si>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</si>
  <si>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</si>
  <si>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</si>
  <si>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</si>
  <si>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</si>
  <si>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</si>
  <si>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</si>
  <si>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</si>
  <si>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</si>
  <si>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</si>
  <si>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</si>
  <si>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</si>
  <si>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</si>
  <si>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</si>
  <si>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</si>
  <si>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</si>
  <si>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</si>
  <si>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</si>
  <si>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</si>
  <si>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</si>
  <si>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</si>
  <si>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</si>
  <si>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</si>
  <si>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</si>
  <si>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</si>
  <si>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</si>
  <si>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</si>
  <si>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</si>
  <si>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</si>
  <si>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</si>
  <si>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</si>
  <si>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</si>
  <si>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</si>
  <si>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</si>
  <si>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</si>
  <si>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</si>
  <si>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</si>
  <si>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</si>
  <si>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</si>
  <si>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</si>
  <si>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</si>
  <si>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</si>
  <si>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</si>
  <si>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</si>
  <si>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</si>
  <si>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</si>
  <si>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</si>
  <si>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</si>
  <si>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</si>
  <si>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</si>
  <si>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</si>
  <si>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</si>
  <si>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</si>
  <si>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</si>
  <si>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</si>
  <si>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</si>
  <si>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</si>
  <si>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</si>
  <si>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</si>
  <si>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</si>
  <si>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</si>
  <si>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</si>
  <si>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</si>
  <si>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</si>
  <si>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</si>
  <si>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</si>
  <si>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</si>
  <si>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</si>
  <si>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</si>
  <si>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</si>
  <si>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</si>
  <si>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</si>
  <si>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</si>
  <si>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</si>
  <si>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</si>
  <si>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</si>
  <si>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</si>
  <si>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</si>
  <si>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</si>
  <si>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</si>
  <si>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</si>
  <si>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</si>
  <si>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</si>
  <si>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</si>
  <si>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</si>
  <si>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</si>
  <si>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</si>
  <si>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</si>
  <si>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</si>
  <si>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</si>
  <si>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</si>
  <si>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</si>
  <si>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</si>
  <si>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</si>
  <si>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</si>
  <si>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</si>
  <si>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</si>
  <si>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</si>
  <si>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</si>
  <si>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</si>
  <si>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</si>
  <si>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</si>
  <si>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</si>
  <si>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</si>
  <si>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</si>
  <si>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</si>
  <si>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</si>
  <si>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</si>
  <si>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</si>
  <si>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</si>
  <si>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</si>
  <si>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</si>
  <si>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</si>
  <si>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</si>
  <si>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</si>
  <si>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</si>
  <si>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</si>
  <si>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</si>
  <si>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</si>
  <si>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</si>
  <si>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</si>
  <si>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</si>
  <si>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</si>
  <si>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</si>
  <si>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</si>
  <si>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</si>
  <si>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</si>
  <si>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</si>
  <si>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</si>
  <si>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</si>
  <si>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</si>
  <si>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</si>
  <si>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</si>
  <si>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</si>
  <si>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</si>
  <si>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</si>
  <si>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</si>
  <si>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</si>
  <si>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</si>
  <si>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</si>
  <si>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</si>
  <si>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</si>
  <si>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</si>
  <si>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</si>
  <si>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</si>
  <si>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</si>
  <si>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</si>
  <si>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</si>
  <si>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</si>
  <si>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</si>
  <si>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</si>
  <si>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</si>
  <si>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</si>
  <si>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</si>
  <si>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</si>
  <si>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</si>
  <si>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</si>
  <si>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</si>
  <si>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</si>
  <si>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</si>
  <si>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</si>
  <si>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</si>
  <si>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</si>
  <si>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</si>
  <si>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</si>
  <si>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</si>
  <si>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</si>
  <si>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</si>
  <si>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</si>
  <si>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</si>
  <si>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</si>
  <si>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</si>
  <si>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</si>
  <si>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</si>
  <si>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</si>
  <si>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</si>
  <si>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</si>
  <si>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</si>
  <si>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</si>
  <si>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</si>
  <si>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</si>
  <si>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</si>
  <si>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</si>
  <si>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</si>
  <si>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</si>
  <si>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</si>
  <si>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</si>
  <si>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</si>
  <si>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</si>
  <si>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</si>
  <si>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</si>
  <si>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</si>
  <si>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</si>
  <si>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</si>
  <si>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</si>
  <si>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</si>
  <si>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</si>
  <si>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</si>
  <si>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</si>
  <si>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</si>
  <si>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</si>
  <si>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</si>
  <si>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</si>
  <si>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</si>
  <si>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</si>
  <si>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</si>
  <si>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</si>
  <si>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</si>
  <si>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</si>
  <si>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</si>
  <si>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</si>
  <si>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</si>
  <si>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</si>
  <si>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</si>
  <si>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</si>
  <si>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</si>
  <si>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</si>
  <si>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</si>
  <si>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</si>
  <si>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</si>
  <si>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</si>
  <si>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</si>
  <si>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</si>
  <si>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</si>
  <si>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</si>
  <si>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</si>
  <si>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</si>
  <si>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</si>
  <si>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</si>
  <si>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</si>
  <si>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</si>
  <si>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</si>
  <si>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</si>
  <si>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</si>
  <si>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</si>
  <si>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</si>
  <si>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</si>
  <si>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</si>
  <si>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</si>
  <si>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</si>
  <si>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</si>
  <si>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</si>
  <si>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</si>
  <si>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</si>
  <si>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</si>
  <si>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</si>
  <si>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</si>
  <si>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</si>
  <si>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</si>
  <si>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</si>
  <si>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</si>
  <si>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</si>
  <si>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</si>
  <si>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</si>
  <si>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</si>
  <si>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</si>
  <si>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</si>
  <si>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</si>
  <si>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</si>
  <si>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</si>
  <si>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</si>
  <si>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</si>
  <si>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</si>
  <si>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</si>
  <si>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</si>
  <si>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</si>
  <si>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</si>
  <si>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</si>
  <si>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</si>
  <si>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</si>
  <si>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</si>
  <si>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</si>
  <si>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</si>
  <si>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</si>
  <si>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</si>
  <si>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</si>
  <si>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</si>
  <si>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</si>
  <si>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</si>
  <si>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</si>
  <si>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</si>
  <si>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</si>
  <si>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</si>
  <si>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</si>
  <si>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</si>
  <si>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</si>
  <si>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</si>
  <si>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</si>
  <si>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</si>
  <si>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</si>
  <si>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</si>
  <si>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</si>
  <si>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</si>
  <si>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</si>
  <si>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</si>
  <si>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</si>
  <si>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</si>
  <si>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</si>
  <si>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</si>
  <si>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</si>
  <si>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</si>
  <si>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</si>
  <si>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</si>
  <si>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</si>
  <si>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</si>
  <si>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</si>
  <si>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</si>
  <si>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</si>
  <si>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</si>
  <si>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</si>
  <si>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</si>
  <si>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</si>
  <si>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</si>
  <si>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</si>
  <si>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</si>
  <si>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</si>
  <si>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</si>
  <si>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</si>
  <si>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</si>
  <si>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</si>
  <si>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</si>
  <si>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</si>
  <si>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</si>
  <si>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</si>
  <si>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</si>
  <si>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</si>
  <si>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</si>
  <si>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</si>
  <si>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</si>
  <si>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</si>
  <si>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</si>
  <si>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</si>
  <si>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</si>
  <si>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</si>
  <si>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</si>
  <si>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</si>
  <si>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</si>
  <si>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</si>
  <si>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</si>
  <si>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</si>
  <si>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</si>
  <si>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</si>
  <si>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</si>
  <si>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</si>
  <si>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</si>
  <si>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</si>
  <si>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</si>
  <si>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</si>
  <si>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</si>
  <si>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</si>
  <si>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</si>
  <si>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</si>
  <si>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</si>
  <si>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</si>
  <si>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</si>
  <si>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</si>
  <si>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</si>
  <si>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</si>
  <si>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</si>
  <si>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</si>
  <si>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</si>
  <si>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</si>
  <si>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</si>
  <si>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</si>
  <si>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</si>
  <si>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</si>
  <si>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</si>
  <si>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</si>
  <si>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</si>
  <si>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</si>
  <si>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</si>
  <si>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</si>
  <si>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</si>
  <si>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</si>
  <si>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</si>
  <si>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</si>
  <si>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</si>
  <si>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</si>
  <si>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</si>
  <si>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</si>
  <si>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</si>
  <si>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</si>
  <si>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</si>
  <si>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</si>
  <si>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</si>
  <si>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</si>
  <si>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</si>
  <si>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</si>
  <si>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</si>
  <si>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</si>
  <si>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</si>
  <si>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</si>
  <si>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</si>
  <si>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</si>
  <si>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</si>
  <si>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</si>
  <si>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</si>
  <si>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</si>
  <si>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</si>
  <si>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</si>
  <si>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</si>
  <si>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</si>
  <si>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</si>
  <si>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</si>
  <si>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</si>
  <si>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</si>
  <si>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</si>
  <si>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</si>
  <si>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</si>
  <si>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</si>
  <si>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</si>
  <si>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</si>
  <si>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</si>
  <si>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</si>
  <si>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</si>
  <si>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</si>
  <si>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</si>
  <si>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</si>
  <si>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</si>
  <si>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</si>
  <si>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</si>
  <si>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</si>
  <si>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</si>
  <si>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</si>
  <si>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</si>
  <si>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</si>
  <si>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</si>
  <si>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</si>
  <si>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</si>
  <si>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</si>
  <si>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</si>
  <si>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</si>
  <si>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</si>
  <si>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</si>
  <si>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</si>
  <si>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</si>
  <si>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</si>
  <si>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</si>
  <si>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</si>
  <si>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</si>
  <si>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</si>
  <si>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</si>
  <si>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</si>
  <si>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</si>
  <si>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</si>
  <si>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</si>
  <si>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</si>
  <si>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</si>
  <si>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</si>
  <si>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</si>
  <si>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</si>
  <si>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</si>
  <si>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</si>
  <si>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</si>
  <si>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</si>
  <si>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</si>
  <si>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</si>
  <si>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</si>
  <si>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</si>
  <si>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</si>
  <si>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</si>
  <si>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</si>
  <si>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</si>
  <si>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</si>
  <si>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</si>
  <si>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</si>
  <si>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</si>
  <si>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</si>
  <si>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</si>
  <si>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</si>
  <si>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</si>
  <si>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</si>
  <si>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</si>
  <si>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</si>
  <si>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</si>
  <si>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</si>
  <si>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</si>
  <si>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</si>
  <si>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</si>
  <si>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</si>
  <si>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</si>
  <si>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</si>
  <si>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</si>
  <si>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</si>
  <si>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</si>
  <si>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</si>
  <si>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</si>
  <si>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</si>
  <si>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</si>
  <si>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</si>
  <si>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</si>
  <si>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</si>
  <si>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</si>
  <si>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</si>
  <si>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</si>
  <si>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</si>
  <si>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</si>
  <si>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</si>
  <si>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</si>
  <si>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</si>
  <si>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</si>
  <si>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</si>
  <si>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</si>
  <si>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</si>
  <si>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</si>
  <si>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</si>
  <si>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</si>
  <si>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</si>
  <si>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</si>
  <si>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</si>
  <si>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</si>
  <si>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</si>
  <si>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</si>
  <si>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</si>
  <si>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</si>
  <si>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</si>
  <si>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</si>
  <si>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</si>
  <si>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</si>
  <si>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</si>
  <si>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</si>
  <si>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</si>
  <si>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</si>
  <si>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</si>
  <si>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</si>
  <si>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</si>
  <si>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</si>
  <si>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</si>
  <si>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</si>
  <si>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</si>
  <si>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</si>
  <si>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</si>
  <si>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</si>
  <si>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</si>
  <si>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</si>
  <si>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</si>
  <si>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</si>
  <si>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</si>
  <si>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</si>
  <si>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</si>
  <si>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</si>
  <si>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</si>
  <si>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</si>
  <si>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</si>
  <si>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</si>
  <si>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</si>
  <si>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</si>
  <si>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</si>
  <si>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</si>
  <si>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</si>
  <si>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</si>
  <si>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</si>
  <si>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</si>
  <si>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</si>
  <si>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</si>
  <si>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</si>
  <si>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</si>
  <si>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</si>
  <si>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</si>
  <si>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</si>
  <si>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</si>
  <si>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</si>
  <si>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</si>
  <si>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</si>
  <si>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</si>
  <si>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</si>
  <si>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</si>
  <si>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</si>
  <si>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</si>
  <si>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</si>
  <si>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</si>
  <si>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</si>
  <si>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</si>
  <si>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</si>
  <si>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</si>
  <si>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</si>
  <si>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</si>
  <si>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</si>
  <si>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</si>
  <si>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</si>
  <si>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</si>
  <si>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</si>
  <si>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</si>
  <si>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</si>
  <si>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</si>
  <si>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</si>
  <si>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</si>
  <si>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</si>
  <si>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</si>
  <si>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</si>
  <si>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</si>
  <si>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</si>
  <si>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</si>
  <si>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</si>
  <si>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</si>
  <si>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</si>
  <si>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</si>
  <si>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</si>
  <si>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</si>
  <si>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</si>
  <si>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</si>
  <si>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</si>
  <si>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</si>
  <si>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</si>
  <si>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</si>
  <si>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</si>
  <si>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</si>
  <si>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</si>
  <si>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</si>
  <si>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</si>
  <si>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</si>
  <si>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</si>
  <si>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</si>
  <si>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</si>
  <si>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</si>
  <si>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</si>
  <si>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</si>
  <si>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</si>
  <si>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</si>
  <si>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</si>
  <si>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</si>
  <si>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</si>
  <si>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</si>
  <si>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</si>
  <si>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</si>
  <si>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</si>
  <si>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</si>
  <si>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</si>
  <si>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</si>
  <si>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</si>
  <si>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</si>
  <si>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</si>
  <si>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</si>
  <si>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</si>
  <si>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</si>
  <si>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</si>
  <si>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</si>
  <si>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</si>
  <si>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</si>
  <si>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</si>
  <si>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</si>
  <si>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</si>
  <si>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</si>
  <si>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</si>
  <si>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</si>
  <si>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</si>
  <si>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</si>
  <si>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</si>
  <si>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</si>
  <si>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</si>
  <si>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</si>
  <si>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</si>
  <si>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</si>
  <si>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</si>
  <si>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</si>
  <si>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</si>
  <si>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</si>
  <si>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</si>
  <si>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</si>
  <si>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</si>
  <si>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</si>
  <si>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</si>
  <si>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</si>
  <si>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</si>
  <si>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</si>
  <si>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</si>
  <si>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</si>
  <si>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</si>
  <si>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</si>
  <si>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</si>
  <si>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</si>
  <si>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</si>
  <si>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</si>
  <si>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</si>
  <si>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</si>
  <si>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</si>
  <si>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</si>
  <si>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</si>
  <si>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</si>
  <si>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</si>
  <si>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</si>
  <si>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</si>
  <si>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</si>
  <si>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</si>
  <si>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</si>
  <si>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</si>
  <si>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</si>
  <si>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</si>
  <si>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</si>
  <si>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</si>
  <si>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</si>
  <si>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</si>
  <si>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</si>
  <si>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</si>
  <si>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</si>
  <si>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</si>
  <si>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</si>
  <si>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</si>
  <si>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</si>
  <si>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</si>
  <si>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</si>
  <si>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</si>
  <si>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</si>
  <si>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</si>
  <si>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</si>
  <si>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</si>
  <si>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</si>
  <si>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</si>
  <si>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</si>
  <si>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</si>
  <si>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</si>
  <si>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</si>
  <si>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</si>
  <si>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</si>
  <si>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</si>
  <si>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</si>
  <si>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</si>
  <si>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</si>
  <si>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</si>
  <si>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</si>
  <si>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</si>
  <si>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</si>
  <si>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</si>
  <si>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</si>
  <si>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</si>
  <si>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</si>
  <si>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</si>
  <si>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</si>
  <si>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</si>
  <si>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</si>
  <si>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</si>
  <si>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</si>
  <si>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</si>
  <si>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</si>
  <si>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</si>
  <si>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</si>
  <si>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</si>
  <si>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</si>
  <si>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</si>
  <si>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</si>
  <si>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</si>
  <si>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</si>
  <si>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</si>
  <si>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</si>
  <si>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</si>
  <si>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</si>
  <si>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</si>
  <si>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</si>
  <si>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</si>
  <si>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</si>
  <si>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</si>
  <si>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</si>
  <si>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</si>
  <si>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</si>
  <si>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</si>
  <si>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</si>
  <si>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</si>
  <si>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</si>
  <si>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</si>
  <si>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</si>
  <si>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</si>
  <si>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</si>
  <si>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</si>
  <si>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</si>
  <si>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</si>
  <si>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</si>
  <si>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</si>
  <si>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</si>
  <si>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</si>
  <si>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</si>
  <si>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</si>
  <si>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</si>
  <si>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</si>
  <si>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</si>
  <si>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</si>
  <si>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</si>
  <si>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</si>
  <si>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</si>
  <si>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</si>
  <si>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</si>
  <si>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</si>
  <si>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</si>
  <si>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</si>
  <si>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</si>
  <si>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</si>
  <si>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</si>
  <si>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</si>
  <si>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</si>
  <si>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</si>
  <si>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</si>
  <si>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</si>
  <si>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</si>
  <si>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</si>
  <si>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</si>
  <si>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</si>
  <si>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</si>
  <si>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</si>
  <si>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</si>
  <si>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</si>
  <si>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</si>
  <si>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</si>
  <si>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</si>
  <si>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</si>
  <si>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</si>
  <si>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</si>
  <si>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</si>
  <si>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</si>
  <si>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</si>
  <si>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</si>
  <si>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</si>
  <si>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</si>
  <si>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</si>
  <si>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</si>
  <si>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</si>
  <si>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</si>
  <si>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</si>
  <si>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</si>
  <si>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</si>
  <si>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</si>
  <si>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</si>
  <si>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</si>
  <si>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</si>
  <si>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</si>
  <si>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</si>
  <si>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</si>
  <si>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</si>
  <si>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</si>
  <si>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</si>
  <si>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</si>
  <si>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</si>
  <si>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</si>
  <si>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</si>
  <si>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</si>
  <si>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</si>
  <si>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</si>
  <si>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</si>
  <si>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</si>
  <si>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</si>
  <si>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</si>
  <si>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</si>
  <si>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</si>
  <si>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</si>
  <si>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</si>
  <si>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</si>
  <si>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</si>
  <si>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</si>
  <si>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</si>
  <si>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</si>
  <si>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</si>
  <si>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</si>
  <si>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</si>
  <si>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</si>
  <si>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</si>
  <si>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</si>
  <si>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</si>
  <si>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</si>
  <si>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</si>
  <si>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</si>
  <si>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</si>
  <si>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</si>
  <si>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</si>
  <si>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</si>
  <si>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</si>
  <si>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</si>
  <si>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</si>
  <si>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</si>
  <si>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</si>
  <si>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</si>
  <si>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</si>
  <si>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</si>
  <si>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</si>
  <si>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</si>
  <si>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</si>
  <si>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</si>
  <si>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</si>
  <si>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</si>
  <si>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</si>
  <si>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</si>
  <si>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</si>
  <si>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</si>
  <si>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</si>
  <si>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</si>
  <si>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</si>
  <si>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</si>
  <si>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</si>
  <si>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</si>
  <si>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</si>
  <si>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</si>
  <si>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</si>
  <si>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</si>
  <si>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</si>
  <si>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</si>
  <si>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</si>
  <si>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</si>
  <si>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</si>
  <si>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</si>
  <si>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</si>
  <si>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</si>
  <si>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</si>
  <si>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</si>
  <si>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</si>
  <si>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</si>
  <si>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</si>
  <si>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</si>
  <si>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</si>
  <si>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</si>
  <si>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</si>
  <si>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</si>
  <si>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</si>
  <si>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</si>
  <si>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</si>
  <si>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</si>
  <si>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</si>
  <si>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</si>
  <si>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</si>
  <si>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</si>
  <si>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</si>
  <si>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</si>
  <si>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</si>
  <si>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</si>
  <si>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</si>
  <si>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</si>
  <si>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</si>
  <si>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</si>
  <si>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</si>
  <si>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</si>
  <si>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</si>
  <si>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</si>
  <si>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</si>
  <si>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</si>
  <si>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</si>
  <si>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</si>
  <si>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</si>
  <si>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</si>
  <si>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</si>
  <si>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</si>
  <si>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</si>
  <si>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</si>
  <si>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</si>
  <si>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</si>
  <si>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</si>
  <si>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</si>
  <si>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</si>
  <si>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</si>
  <si>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</si>
  <si>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</si>
  <si>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</si>
  <si>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</si>
  <si>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</si>
  <si>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</si>
  <si>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</si>
  <si>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</si>
  <si>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</si>
  <si>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</si>
  <si>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</si>
  <si>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</si>
  <si>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</si>
  <si>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</si>
  <si>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</si>
  <si>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</si>
  <si>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</si>
  <si>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</si>
  <si>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</si>
  <si>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</si>
  <si>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</si>
  <si>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</si>
  <si>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</si>
  <si>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</si>
  <si>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</si>
  <si>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</si>
  <si>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</si>
  <si>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</si>
  <si>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</si>
  <si>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</si>
  <si>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</si>
  <si>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</si>
  <si>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</si>
  <si>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</si>
  <si>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</si>
  <si>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</si>
  <si>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</si>
  <si>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</si>
  <si>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</si>
  <si>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</si>
  <si>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</si>
  <si>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</si>
  <si>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</si>
  <si>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</si>
  <si>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</si>
  <si>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</si>
  <si>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</si>
  <si>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</si>
  <si>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</si>
  <si>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</si>
  <si>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</si>
  <si>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</si>
  <si>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</si>
  <si>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</si>
  <si>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</si>
  <si>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</si>
  <si>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</si>
  <si>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</si>
  <si>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</si>
  <si>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</si>
  <si>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</si>
  <si>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</si>
  <si>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</si>
  <si>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</si>
  <si>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</si>
  <si>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</si>
  <si>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</si>
  <si>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</si>
  <si>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</si>
  <si>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</si>
  <si>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</si>
  <si>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</si>
  <si>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</si>
  <si>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</si>
  <si>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</si>
  <si>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</si>
  <si>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</si>
  <si>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</si>
  <si>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</si>
  <si>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</si>
  <si>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</si>
  <si>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</si>
  <si>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</si>
  <si>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</si>
  <si>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</si>
  <si>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</si>
  <si>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</si>
  <si>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</si>
  <si>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</si>
  <si>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</si>
  <si>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</si>
  <si>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</si>
  <si>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</si>
  <si>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</si>
  <si>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</si>
  <si>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</si>
  <si>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</si>
  <si>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</si>
  <si>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</si>
  <si>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</si>
  <si>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</si>
  <si>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</si>
  <si>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</si>
  <si>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</si>
  <si>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</si>
  <si>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</si>
  <si>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</si>
  <si>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</si>
  <si>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</si>
  <si>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</si>
  <si>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</si>
  <si>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</si>
  <si>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</si>
  <si>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</si>
  <si>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</si>
  <si>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</si>
  <si>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</si>
  <si>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</si>
  <si>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</si>
  <si>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</si>
  <si>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</si>
  <si>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</si>
  <si>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</si>
  <si>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</si>
  <si>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</si>
  <si>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</si>
  <si>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</si>
  <si>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</si>
  <si>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</si>
  <si>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</si>
  <si>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</si>
  <si>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</si>
  <si>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</si>
  <si>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</si>
  <si>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</si>
  <si>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</si>
  <si>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</si>
  <si>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</si>
  <si>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</si>
  <si>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</si>
  <si>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</si>
  <si>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</si>
  <si>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</si>
  <si>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</si>
  <si>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</si>
  <si>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</si>
  <si>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</si>
  <si>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</si>
  <si>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</si>
  <si>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</si>
  <si>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</si>
  <si>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</si>
  <si>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</si>
  <si>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</si>
  <si>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</si>
  <si>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</si>
  <si>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</si>
  <si>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</si>
  <si>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</si>
  <si>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</si>
  <si>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</si>
  <si>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</si>
  <si>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</si>
  <si>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</si>
  <si>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</si>
  <si>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</si>
  <si>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</si>
  <si>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</si>
  <si>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</si>
  <si>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</si>
  <si>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</si>
  <si>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</si>
  <si>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</si>
  <si>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</si>
  <si>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</si>
  <si>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</si>
  <si>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</si>
  <si>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</si>
  <si>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</si>
  <si>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</si>
  <si>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</si>
  <si>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</si>
  <si>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</si>
  <si>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</si>
  <si>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</si>
  <si>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</si>
  <si>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</si>
  <si>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</si>
  <si>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</si>
  <si>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</si>
  <si>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</si>
  <si>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</si>
  <si>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</si>
  <si>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</si>
  <si>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</si>
  <si>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</si>
  <si>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</si>
  <si>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</si>
  <si>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</si>
  <si>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</si>
  <si>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</si>
  <si>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</si>
  <si>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</si>
  <si>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</si>
  <si>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</si>
  <si>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</si>
  <si>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</si>
  <si>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</si>
  <si>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</si>
  <si>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</si>
  <si>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</si>
  <si>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</si>
  <si>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</si>
  <si>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</si>
  <si>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</si>
  <si>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</si>
  <si>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</si>
  <si>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</si>
  <si>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</si>
  <si>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</si>
  <si>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</si>
  <si>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</si>
  <si>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</si>
  <si>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</si>
  <si>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</si>
  <si>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</si>
  <si>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</si>
  <si>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</si>
  <si>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</si>
  <si>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</si>
  <si>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</si>
  <si>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</si>
  <si>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</si>
  <si>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</si>
  <si>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</si>
  <si>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</si>
  <si>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</si>
  <si>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</si>
  <si>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</si>
  <si>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</si>
  <si>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</si>
  <si>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</si>
  <si>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</si>
  <si>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</si>
  <si>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</si>
  <si>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</si>
  <si>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</si>
  <si>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</si>
  <si>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</si>
  <si>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</si>
  <si>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</si>
  <si>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</si>
  <si>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</si>
  <si>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</si>
  <si>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</si>
  <si>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</si>
  <si>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</si>
  <si>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</si>
  <si>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</si>
  <si>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</si>
  <si>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</si>
  <si>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</si>
  <si>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</si>
  <si>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</si>
  <si>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</si>
  <si>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</si>
  <si>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</si>
  <si>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</si>
  <si>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</si>
  <si>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</si>
  <si>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</si>
  <si>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</si>
  <si>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</si>
  <si>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</si>
  <si>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</si>
  <si>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</si>
  <si>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</si>
  <si>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</si>
  <si>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</si>
  <si>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</si>
  <si>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</si>
  <si>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</si>
  <si>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</si>
  <si>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</si>
  <si>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</si>
  <si>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</si>
  <si>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</si>
  <si>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</si>
  <si>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</si>
  <si>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</si>
  <si>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</si>
  <si>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</si>
  <si>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</si>
  <si>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</si>
  <si>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</si>
  <si>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</si>
  <si>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</si>
  <si>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</si>
  <si>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</si>
  <si>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</si>
  <si>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</si>
  <si>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</si>
  <si>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</si>
  <si>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</si>
  <si>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</si>
  <si>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</si>
  <si>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</si>
  <si>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</si>
  <si>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</si>
  <si>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</si>
  <si>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</si>
  <si>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</si>
  <si>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</si>
  <si>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</si>
  <si>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</si>
  <si>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</si>
  <si>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</si>
  <si>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</si>
  <si>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</si>
  <si>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</si>
  <si>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</si>
  <si>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</si>
  <si>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</si>
  <si>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</si>
  <si>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</si>
  <si>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</si>
  <si>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</si>
  <si>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</si>
  <si>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</si>
  <si>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</si>
  <si>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</si>
  <si>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</si>
  <si>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</si>
  <si>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</si>
  <si>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</si>
  <si>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</si>
  <si>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</si>
  <si>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</si>
  <si>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</si>
  <si>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</si>
  <si>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</si>
  <si>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</si>
  <si>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</si>
  <si>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</si>
  <si>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</si>
  <si>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</si>
  <si>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</si>
  <si>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</si>
  <si>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</si>
  <si>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</si>
  <si>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</si>
  <si>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</si>
  <si>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</si>
  <si>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</si>
  <si>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</si>
  <si>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</si>
  <si>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</si>
  <si>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</si>
  <si>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</si>
  <si>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</si>
  <si>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</si>
  <si>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</si>
  <si>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</si>
  <si>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</si>
  <si>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</si>
  <si>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</si>
  <si>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</si>
  <si>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</si>
  <si>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</si>
  <si>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</si>
  <si>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</si>
  <si>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</si>
  <si>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</si>
  <si>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</si>
  <si>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</si>
  <si>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</si>
  <si>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</si>
  <si>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</si>
  <si>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</si>
  <si>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</si>
  <si>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</si>
  <si>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</si>
  <si>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</si>
  <si>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</si>
  <si>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</si>
  <si>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</si>
  <si>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</si>
  <si>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</si>
  <si>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</si>
  <si>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</si>
  <si>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</si>
  <si>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</si>
  <si>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</si>
  <si>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</si>
  <si>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</si>
  <si>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</si>
  <si>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</si>
  <si>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</si>
  <si>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</si>
  <si>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</si>
  <si>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</si>
  <si>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</si>
  <si>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</si>
  <si>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</si>
  <si>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</si>
  <si>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</si>
  <si>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</si>
  <si>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</si>
  <si>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</si>
  <si>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</si>
  <si>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</si>
  <si>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</si>
  <si>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</si>
  <si>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</si>
  <si>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</si>
  <si>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</si>
  <si>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</si>
  <si>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</si>
  <si>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</si>
  <si>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</si>
  <si>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</si>
  <si>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</si>
  <si>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</si>
  <si>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</si>
  <si>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</si>
  <si>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</si>
  <si>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</si>
  <si>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</si>
  <si>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</si>
  <si>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</si>
  <si>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</si>
  <si>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</si>
  <si>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</si>
  <si>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</si>
  <si>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</si>
  <si>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</si>
  <si>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</si>
  <si>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</si>
  <si>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</si>
  <si>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</si>
  <si>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</si>
  <si>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</si>
  <si>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</si>
  <si>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</si>
  <si>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</si>
  <si>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</si>
  <si>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</si>
  <si>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</si>
  <si>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</si>
  <si>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</si>
  <si>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</si>
  <si>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</si>
  <si>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</si>
  <si>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</si>
  <si>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</si>
  <si>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</si>
  <si>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</si>
  <si>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</si>
  <si>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</si>
  <si>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</si>
  <si>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</si>
  <si>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</si>
  <si>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</si>
  <si>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</si>
  <si>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</si>
  <si>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</si>
  <si>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</si>
  <si>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</si>
  <si>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</si>
  <si>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</si>
  <si>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</si>
  <si>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</si>
  <si>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</si>
  <si>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</si>
  <si>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</si>
  <si>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</si>
  <si>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</si>
  <si>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</si>
  <si>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</si>
  <si>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</si>
  <si>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</si>
  <si>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</si>
  <si>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</si>
  <si>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</si>
  <si>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</si>
  <si>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</si>
  <si>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</si>
  <si>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</si>
  <si>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</si>
  <si>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</si>
  <si>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</si>
  <si>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</si>
  <si>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</si>
  <si>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</si>
  <si>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</si>
  <si>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</si>
  <si>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</si>
  <si>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</si>
  <si>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</si>
  <si>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</si>
  <si>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</si>
  <si>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</si>
  <si>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</si>
  <si>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</si>
  <si>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</si>
  <si>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</si>
  <si>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</si>
  <si>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</si>
  <si>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</si>
  <si>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</si>
  <si>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</si>
  <si>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</si>
  <si>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</si>
  <si>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</si>
  <si>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</si>
  <si>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</si>
  <si>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</si>
  <si>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</si>
  <si>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</si>
  <si>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</si>
  <si>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</si>
  <si>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</si>
  <si>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</si>
  <si>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</si>
  <si>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</si>
  <si>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</si>
  <si>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</si>
  <si>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</si>
  <si>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</si>
  <si>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</si>
  <si>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</si>
  <si>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</si>
  <si>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</si>
  <si>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</si>
  <si>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</si>
  <si>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</si>
  <si>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</si>
  <si>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</si>
  <si>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</si>
  <si>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</si>
  <si>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</si>
  <si>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</si>
  <si>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</si>
  <si>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</si>
  <si>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</si>
  <si>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</si>
  <si>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</si>
  <si>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</si>
  <si>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</si>
  <si>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</si>
  <si>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</si>
  <si>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</si>
  <si>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</si>
  <si>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</si>
  <si>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</si>
  <si>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</si>
  <si>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</si>
  <si>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</si>
  <si>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</si>
  <si>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</si>
  <si>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</si>
  <si>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</si>
  <si>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</si>
  <si>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</si>
  <si>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</si>
  <si>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</si>
  <si>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</si>
  <si>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</si>
  <si>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</si>
  <si>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</si>
  <si>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</si>
  <si>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</si>
  <si>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</si>
  <si>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</si>
  <si>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</si>
  <si>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</si>
  <si>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</si>
  <si>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</si>
  <si>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</si>
  <si>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</si>
  <si>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</si>
  <si>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</si>
  <si>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</si>
  <si>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</si>
  <si>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</si>
  <si>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</si>
  <si>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</si>
  <si>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</si>
  <si>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</si>
  <si>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</si>
  <si>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</si>
  <si>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</si>
  <si>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</si>
  <si>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</si>
  <si>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</si>
  <si>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</si>
  <si>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</si>
  <si>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</si>
  <si>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</si>
  <si>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</si>
  <si>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</si>
  <si>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</si>
  <si>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</si>
  <si>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</si>
  <si>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</si>
  <si>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</si>
  <si>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</si>
  <si>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</si>
  <si>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</si>
  <si>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</si>
  <si>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</si>
  <si>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</si>
  <si>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</si>
  <si>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</si>
  <si>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</si>
  <si>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</si>
  <si>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</si>
  <si>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</si>
  <si>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</si>
  <si>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</si>
  <si>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</si>
  <si>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</si>
  <si>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</si>
  <si>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</si>
  <si>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</si>
  <si>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</si>
  <si>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</si>
  <si>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</si>
  <si>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</si>
  <si>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</si>
  <si>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</si>
  <si>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</si>
  <si>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</si>
  <si>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</si>
  <si>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</si>
  <si>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</si>
  <si>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</si>
  <si>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</si>
  <si>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</si>
  <si>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</si>
  <si>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</si>
  <si>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</si>
  <si>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</si>
  <si>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</si>
  <si>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</si>
  <si>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</si>
  <si>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</si>
  <si>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</si>
  <si>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</si>
  <si>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</si>
  <si>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</si>
  <si>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</si>
  <si>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</si>
  <si>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</si>
  <si>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</si>
  <si>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</si>
  <si>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</si>
  <si>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</si>
  <si>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</si>
  <si>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</si>
  <si>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</si>
  <si>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</si>
  <si>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</si>
  <si>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</si>
  <si>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</si>
  <si>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</si>
  <si>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</si>
  <si>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</si>
  <si>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</si>
  <si>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</si>
  <si>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</si>
  <si>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</si>
  <si>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</si>
  <si>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</si>
  <si>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</si>
  <si>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</si>
  <si>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</si>
  <si>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</si>
  <si>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</si>
  <si>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</si>
  <si>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</si>
  <si>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</si>
  <si>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</si>
  <si>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</si>
  <si>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</si>
  <si>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</si>
  <si>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</si>
  <si>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</si>
  <si>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</si>
  <si>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</si>
  <si>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</si>
  <si>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</si>
  <si>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</si>
  <si>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</si>
  <si>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</si>
  <si>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</si>
  <si>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</si>
  <si>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</si>
  <si>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</si>
  <si>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</si>
  <si>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</si>
  <si>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</si>
  <si>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</si>
  <si>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</si>
  <si>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</si>
  <si>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</si>
  <si>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</si>
  <si>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</si>
  <si>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</si>
  <si>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</si>
  <si>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</si>
  <si>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</si>
  <si>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</si>
  <si>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</si>
  <si>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</si>
  <si>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</si>
  <si>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</si>
  <si>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</si>
  <si>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</si>
  <si>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</si>
  <si>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</si>
  <si>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</si>
  <si>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</si>
  <si>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</si>
  <si>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</si>
  <si>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</si>
  <si>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</si>
  <si>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</si>
  <si>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</si>
  <si>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</si>
  <si>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</si>
  <si>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</si>
  <si>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</si>
  <si>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</si>
  <si>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</si>
  <si>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</si>
  <si>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</si>
  <si>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</si>
  <si>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</si>
  <si>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</si>
  <si>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</si>
  <si>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</si>
  <si>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</si>
  <si>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</si>
  <si>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</si>
  <si>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</si>
  <si>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</si>
  <si>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</si>
  <si>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</si>
  <si>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</si>
  <si>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</si>
  <si>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</si>
  <si>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</si>
  <si>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</si>
  <si>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</si>
  <si>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</si>
  <si>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</si>
  <si>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</si>
  <si>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</si>
  <si>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</si>
  <si>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</si>
  <si>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</si>
  <si>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</si>
  <si>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</si>
  <si>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</si>
  <si>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</si>
  <si>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</si>
  <si>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</si>
  <si>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</si>
  <si>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</si>
  <si>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</si>
  <si>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</si>
  <si>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</si>
  <si>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</si>
  <si>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</si>
  <si>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</si>
  <si>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</si>
  <si>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</si>
  <si>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</si>
  <si>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</si>
  <si>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</si>
  <si>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</si>
  <si>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</si>
  <si>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</si>
  <si>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</si>
  <si>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</si>
  <si>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</si>
  <si>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</si>
  <si>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</si>
  <si>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</si>
  <si>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</si>
  <si>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</si>
  <si>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</si>
  <si>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</si>
  <si>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</si>
  <si>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</si>
  <si>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</si>
  <si>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</si>
  <si>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</si>
  <si>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</si>
  <si>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</si>
  <si>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</si>
  <si>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</si>
  <si>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</si>
  <si>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</si>
  <si>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</si>
  <si>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</si>
  <si>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</si>
  <si>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</si>
  <si>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</si>
  <si>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</si>
  <si>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</si>
  <si>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</si>
  <si>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</si>
  <si>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</si>
  <si>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</si>
  <si>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</si>
  <si>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</si>
  <si>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</si>
  <si>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</si>
  <si>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</si>
  <si>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</si>
  <si>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</si>
  <si>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</si>
  <si>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</si>
  <si>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</si>
  <si>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</si>
  <si>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</si>
  <si>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</si>
  <si>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</si>
  <si>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</si>
  <si>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</si>
  <si>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</si>
  <si>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</si>
  <si>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</si>
  <si>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</si>
  <si>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</si>
  <si>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</si>
  <si>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</si>
  <si>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</si>
  <si>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</si>
  <si>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</si>
  <si>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</si>
  <si>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</si>
  <si>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</si>
  <si>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</si>
  <si>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</si>
  <si>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</si>
  <si>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</si>
  <si>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</si>
  <si>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</si>
  <si>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</si>
  <si>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</si>
  <si>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</si>
  <si>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</si>
  <si>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</si>
  <si>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</si>
  <si>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</si>
  <si>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</si>
  <si>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</si>
  <si>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</si>
  <si>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</si>
  <si>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</si>
  <si>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</si>
  <si>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</si>
  <si>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</si>
  <si>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</si>
  <si>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</si>
  <si>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</si>
  <si>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</si>
  <si>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</si>
  <si>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</si>
  <si>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</si>
  <si>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</si>
  <si>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</si>
  <si>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</si>
  <si>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</si>
  <si>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</si>
  <si>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</si>
  <si>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</si>
  <si>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</si>
  <si>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</si>
  <si>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</si>
  <si>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</si>
  <si>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</si>
  <si>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</si>
  <si>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</si>
  <si>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</si>
  <si>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</si>
  <si>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</si>
  <si>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</si>
  <si>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</si>
  <si>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</si>
  <si>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</si>
  <si>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</si>
  <si>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</si>
  <si>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</si>
  <si>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</si>
  <si>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</si>
  <si>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</si>
  <si>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</si>
  <si>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</si>
  <si>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</si>
  <si>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</si>
  <si>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</si>
  <si>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</si>
  <si>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</si>
  <si>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</si>
  <si>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</si>
  <si>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</si>
  <si>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</si>
  <si>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</si>
  <si>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</si>
  <si>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</si>
  <si>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</si>
  <si>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</si>
  <si>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</si>
  <si>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</si>
  <si>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</si>
  <si>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</si>
  <si>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</si>
  <si>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</si>
  <si>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</si>
  <si>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</si>
  <si>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</si>
  <si>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</si>
  <si>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</si>
  <si>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</si>
  <si>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</si>
  <si>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</si>
  <si>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</si>
  <si>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</si>
  <si>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</si>
  <si>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</si>
  <si>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</si>
  <si>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</si>
  <si>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</si>
  <si>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</si>
  <si>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</si>
  <si>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</si>
  <si>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</si>
  <si>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</si>
  <si>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</si>
  <si>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</si>
  <si>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</si>
  <si>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</si>
  <si>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</si>
  <si>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</si>
  <si>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</si>
  <si>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</si>
  <si>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</si>
  <si>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</si>
  <si>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</si>
  <si>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</si>
  <si>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</si>
  <si>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</si>
  <si>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</si>
  <si>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</si>
  <si>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</si>
  <si>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</si>
  <si>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</si>
  <si>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</si>
  <si>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</si>
  <si>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</si>
  <si>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</si>
  <si>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</si>
  <si>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</si>
  <si>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</si>
  <si>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</si>
  <si>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</si>
  <si>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</si>
  <si>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</si>
  <si>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</si>
  <si>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</si>
  <si>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</si>
  <si>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</si>
  <si>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</si>
  <si>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</si>
  <si>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</si>
  <si>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</si>
  <si>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</si>
  <si>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</si>
  <si>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</si>
  <si>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</si>
  <si>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</si>
  <si>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</si>
  <si>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</si>
  <si>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</si>
  <si>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</si>
  <si>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</si>
  <si>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</si>
  <si>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</si>
  <si>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</si>
  <si>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</si>
  <si>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</si>
  <si>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</si>
  <si>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</si>
  <si>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</si>
  <si>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</si>
  <si>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</si>
  <si>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</si>
  <si>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</si>
  <si>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</si>
  <si>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</si>
  <si>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</si>
  <si>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</si>
  <si>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</si>
  <si>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</si>
  <si>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</si>
  <si>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</si>
  <si>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</si>
  <si>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</si>
  <si>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</si>
  <si>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</si>
  <si>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</si>
  <si>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</si>
  <si>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</si>
  <si>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</si>
  <si>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</si>
  <si>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</si>
  <si>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</si>
  <si>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</si>
  <si>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</si>
  <si>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</si>
  <si>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</si>
  <si>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</si>
  <si>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</si>
  <si>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</si>
  <si>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</si>
  <si>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</si>
  <si>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</si>
  <si>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</si>
  <si>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</si>
  <si>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</si>
  <si>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</si>
  <si>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</si>
  <si>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</si>
  <si>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</si>
  <si>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</si>
  <si>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</si>
  <si>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</si>
  <si>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</si>
  <si>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</si>
  <si>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</si>
  <si>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</si>
  <si>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</si>
  <si>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</si>
  <si>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</si>
  <si>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</si>
  <si>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</si>
  <si>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</si>
  <si>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</si>
  <si>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</si>
  <si>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</si>
  <si>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</si>
  <si>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</si>
  <si>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</si>
  <si>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</si>
  <si>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</si>
  <si>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</si>
  <si>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</si>
  <si>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</si>
  <si>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</si>
  <si>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</si>
  <si>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</si>
  <si>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</si>
  <si>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</si>
  <si>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</si>
  <si>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</si>
  <si>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</si>
  <si>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</si>
  <si>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</si>
  <si>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</si>
  <si>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</si>
  <si>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</si>
  <si>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</si>
  <si>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</si>
  <si>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</si>
  <si>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</si>
  <si>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</si>
  <si>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</si>
  <si>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</si>
  <si>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</si>
  <si>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</si>
  <si>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</si>
  <si>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</si>
  <si>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</si>
  <si>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</si>
  <si>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</si>
  <si>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</si>
  <si>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</si>
  <si>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</si>
  <si>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</si>
  <si>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</si>
  <si>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</si>
  <si>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</si>
  <si>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</si>
  <si>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</si>
  <si>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</si>
  <si>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</si>
  <si>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</si>
  <si>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</si>
  <si>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</si>
  <si>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</si>
  <si>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</si>
  <si>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</si>
  <si>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</si>
  <si>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</si>
  <si>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</si>
  <si>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</si>
  <si>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</si>
  <si>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</si>
  <si>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</si>
  <si>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</si>
  <si>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</si>
  <si>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</si>
  <si>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</si>
  <si>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</si>
  <si>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</si>
  <si>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</si>
  <si>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</si>
  <si>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</si>
  <si>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</si>
  <si>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</si>
  <si>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</si>
  <si>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</si>
  <si>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</si>
  <si>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</si>
  <si>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</si>
  <si>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</si>
  <si>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</si>
  <si>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</si>
  <si>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</si>
  <si>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</si>
  <si>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</si>
  <si>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</si>
  <si>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</si>
  <si>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</si>
  <si>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</si>
  <si>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</si>
  <si>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</si>
  <si>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</si>
  <si>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</si>
  <si>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</si>
  <si>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</si>
  <si>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</si>
  <si>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</si>
  <si>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</si>
  <si>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</si>
  <si>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</si>
  <si>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</si>
  <si>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</si>
  <si>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</si>
  <si>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</si>
  <si>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</si>
  <si>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</si>
  <si>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</si>
  <si>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</si>
  <si>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</si>
  <si>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</si>
  <si>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</si>
  <si>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</si>
  <si>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</si>
  <si>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</si>
  <si>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</si>
  <si>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</si>
  <si>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</si>
  <si>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</si>
  <si>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</si>
  <si>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</si>
  <si>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</si>
  <si>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</si>
  <si>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</si>
  <si>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</si>
  <si>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</si>
  <si>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</si>
  <si>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</si>
  <si>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</si>
  <si>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</si>
  <si>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</si>
  <si>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</si>
  <si>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</si>
  <si>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</si>
  <si>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</si>
  <si>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</si>
  <si>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</si>
  <si>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</si>
  <si>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</si>
  <si>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</si>
  <si>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</si>
  <si>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</si>
  <si>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</si>
  <si>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</si>
  <si>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</si>
  <si>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</si>
  <si>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</si>
  <si>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</si>
  <si>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</si>
  <si>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</si>
  <si>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</si>
  <si>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</si>
  <si>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</si>
  <si>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</si>
  <si>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</si>
  <si>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</si>
  <si>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</si>
  <si>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</si>
  <si>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</si>
  <si>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</si>
  <si>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</si>
  <si>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</si>
  <si>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</si>
  <si>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</si>
  <si>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</si>
  <si>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</si>
  <si>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</si>
  <si>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</si>
  <si>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</si>
  <si>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</si>
  <si>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</si>
  <si>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</si>
  <si>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</si>
  <si>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</si>
  <si>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</si>
  <si>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</si>
  <si>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</si>
  <si>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</si>
  <si>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</si>
  <si>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</si>
  <si>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</si>
  <si>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</si>
  <si>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</si>
  <si>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</si>
  <si>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</si>
  <si>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</si>
  <si>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</si>
  <si>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</si>
  <si>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</si>
  <si>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</si>
  <si>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</si>
  <si>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</si>
  <si>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</si>
  <si>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</si>
  <si>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</si>
  <si>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</si>
  <si>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</si>
  <si>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</si>
  <si>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</si>
  <si>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</si>
  <si>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</si>
  <si>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</si>
  <si>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</si>
  <si>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</si>
  <si>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</si>
  <si>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</si>
  <si>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</si>
  <si>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</si>
  <si>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</si>
  <si>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</si>
  <si>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</si>
  <si>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</si>
  <si>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</si>
  <si>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</si>
  <si>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</si>
  <si>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</si>
  <si>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</si>
  <si>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</si>
  <si>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</si>
  <si>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</si>
  <si>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</si>
  <si>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</si>
  <si>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</si>
  <si>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</si>
  <si>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</si>
  <si>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</si>
  <si>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</si>
  <si>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</si>
  <si>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</si>
  <si>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</si>
  <si>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</si>
  <si>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</si>
  <si>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</si>
  <si>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</si>
  <si>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</si>
  <si>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</si>
  <si>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</si>
  <si>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</si>
  <si>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</si>
  <si>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</si>
  <si>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</si>
  <si>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</si>
  <si>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</si>
  <si>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</si>
  <si>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</si>
  <si>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</si>
  <si>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</si>
  <si>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</si>
  <si>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</si>
  <si>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</si>
  <si>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</si>
  <si>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</si>
  <si>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</si>
  <si>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</si>
  <si>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</si>
  <si>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</si>
  <si>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</si>
  <si>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</si>
  <si>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</si>
  <si>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</si>
  <si>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</si>
  <si>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</si>
  <si>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</si>
  <si>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</si>
  <si>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</si>
  <si>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</si>
  <si>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</si>
  <si>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</si>
  <si>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</si>
  <si>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</si>
  <si>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</si>
  <si>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</si>
  <si>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</si>
  <si>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</si>
  <si>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</si>
  <si>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</si>
  <si>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</si>
  <si>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</si>
  <si>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</si>
  <si>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</si>
  <si>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</si>
  <si>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</si>
  <si>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</si>
  <si>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</si>
  <si>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</si>
  <si>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</si>
  <si>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</si>
  <si>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</si>
  <si>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</si>
  <si>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</si>
  <si>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</si>
  <si>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</si>
  <si>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</si>
  <si>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</si>
  <si>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</si>
  <si>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</si>
  <si>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</si>
  <si>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</si>
  <si>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</si>
  <si>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</si>
  <si>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</si>
  <si>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</si>
  <si>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</si>
  <si>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</si>
  <si>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</si>
  <si>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</si>
  <si>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</si>
  <si>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</si>
  <si>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</si>
  <si>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</si>
  <si>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</si>
  <si>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</si>
  <si>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</si>
  <si>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</si>
  <si>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</si>
  <si>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</si>
  <si>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</si>
  <si>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</si>
  <si>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</si>
  <si>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</si>
  <si>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</si>
  <si>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</si>
  <si>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</si>
  <si>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</si>
  <si>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</si>
  <si>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</si>
  <si>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</si>
  <si>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</si>
  <si>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</si>
  <si>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</si>
  <si>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</si>
  <si>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</si>
  <si>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</si>
  <si>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</si>
  <si>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</si>
  <si>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</si>
  <si>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</si>
  <si>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</si>
  <si>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</si>
  <si>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</si>
  <si>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</si>
  <si>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</si>
  <si>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</si>
  <si>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</si>
  <si>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</si>
  <si>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</si>
  <si>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</si>
  <si>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</si>
  <si>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</si>
  <si>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</si>
  <si>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</si>
  <si>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</si>
  <si>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</si>
  <si>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</si>
  <si>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</si>
  <si>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</si>
  <si>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</si>
  <si>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</si>
  <si>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</si>
  <si>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</si>
  <si>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</si>
  <si>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</si>
  <si>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</si>
  <si>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</si>
  <si>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</si>
  <si>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</si>
  <si>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</si>
  <si>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</si>
  <si>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</si>
  <si>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</si>
  <si>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</si>
  <si>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</si>
  <si>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</si>
  <si>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</si>
  <si>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</si>
  <si>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</si>
  <si>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</si>
  <si>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</si>
  <si>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</si>
  <si>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</si>
  <si>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</si>
  <si>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</si>
  <si>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</si>
  <si>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</si>
  <si>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</si>
  <si>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</si>
  <si>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</si>
  <si>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</si>
  <si>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</si>
  <si>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</si>
  <si>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</si>
  <si>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</si>
  <si>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</si>
  <si>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</si>
  <si>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</si>
  <si>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</si>
  <si>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</si>
  <si>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</si>
  <si>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</si>
  <si>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</si>
  <si>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</si>
  <si>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</si>
  <si>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</si>
  <si>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</si>
  <si>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</si>
  <si>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</si>
  <si>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</si>
  <si>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</si>
  <si>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</si>
  <si>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</si>
  <si>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</si>
  <si>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</si>
  <si>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</si>
  <si>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</si>
  <si>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</si>
  <si>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</si>
  <si>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</si>
  <si>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</si>
  <si>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</si>
  <si>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</si>
  <si>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</si>
  <si>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</si>
  <si>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</si>
  <si>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</si>
  <si>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</si>
  <si>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</si>
  <si>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</si>
  <si>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</si>
  <si>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</si>
  <si>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</si>
  <si>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</si>
  <si>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</si>
  <si>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</si>
  <si>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</si>
  <si>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</si>
  <si>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</si>
  <si>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</si>
  <si>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</si>
  <si>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</si>
  <si>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</si>
  <si>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</si>
  <si>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</si>
  <si>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</si>
  <si>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</si>
  <si>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</si>
  <si>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</si>
  <si>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</si>
  <si>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</si>
  <si>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</si>
  <si>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</si>
  <si>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</si>
  <si>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</si>
  <si>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</si>
  <si>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</si>
  <si>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</si>
  <si>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</si>
  <si>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</si>
  <si>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</si>
  <si>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</si>
  <si>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</si>
  <si>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</si>
  <si>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</si>
  <si>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</si>
  <si>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</si>
  <si>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</si>
  <si>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</si>
  <si>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</si>
  <si>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</si>
  <si>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</si>
  <si>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</si>
  <si>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</si>
  <si>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</si>
  <si>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</si>
  <si>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</si>
  <si>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</si>
  <si>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</si>
  <si>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</si>
  <si>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</si>
  <si>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</si>
  <si>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</si>
  <si>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</si>
  <si>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</si>
  <si>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</si>
  <si>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</si>
  <si>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</si>
  <si>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</si>
  <si>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</si>
  <si>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</si>
  <si>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</si>
  <si>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</si>
  <si>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</si>
  <si>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</si>
  <si>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</si>
  <si>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</si>
  <si>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</si>
  <si>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</si>
  <si>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</si>
  <si>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</si>
  <si>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</si>
  <si>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</si>
  <si>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</si>
  <si>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</si>
  <si>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</si>
  <si>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</si>
  <si>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</si>
  <si>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</si>
  <si>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</si>
  <si>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</si>
  <si>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</si>
  <si>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</si>
  <si>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</si>
  <si>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</si>
  <si>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</si>
  <si>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</si>
  <si>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</si>
  <si>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</si>
  <si>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</si>
  <si>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</si>
  <si>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</si>
  <si>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</si>
  <si>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</si>
  <si>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</si>
  <si>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</si>
  <si>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</si>
  <si>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</si>
  <si>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</si>
  <si>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</si>
  <si>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</si>
  <si>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</si>
  <si>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</si>
  <si>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</si>
  <si>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</si>
  <si>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</si>
  <si>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</si>
  <si>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</si>
  <si>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</si>
  <si>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</si>
  <si>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</si>
  <si>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</si>
  <si>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</si>
  <si>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</si>
  <si>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</si>
  <si>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</si>
  <si>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</si>
  <si>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</si>
  <si>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</si>
  <si>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</si>
  <si>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</si>
  <si>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</si>
  <si>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</si>
  <si>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</si>
  <si>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</si>
  <si>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</si>
  <si>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</si>
  <si>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</si>
  <si>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</si>
  <si>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</si>
  <si>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</si>
  <si>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</si>
  <si>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</si>
  <si>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</si>
  <si>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</si>
  <si>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</si>
  <si>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</si>
  <si>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</si>
  <si>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</si>
  <si>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</si>
  <si>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</si>
  <si>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</si>
  <si>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</si>
  <si>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</si>
  <si>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</si>
  <si>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</si>
  <si>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</si>
  <si>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</si>
  <si>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</si>
  <si>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</si>
  <si>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</si>
  <si>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</si>
  <si>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</si>
  <si>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</si>
  <si>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</si>
  <si>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</si>
  <si>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</si>
  <si>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</si>
  <si>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</si>
  <si>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</si>
  <si>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</si>
  <si>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</si>
  <si>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</si>
  <si>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</si>
  <si>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</si>
  <si>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</si>
  <si>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</si>
  <si>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</si>
  <si>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</si>
  <si>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</si>
  <si>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</si>
  <si>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</si>
  <si>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</si>
  <si>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</si>
  <si>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</si>
  <si>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</si>
  <si>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</si>
  <si>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</si>
  <si>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</si>
  <si>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</si>
  <si>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</si>
  <si>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</si>
  <si>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</si>
  <si>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</si>
  <si>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</si>
  <si>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</si>
  <si>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</si>
  <si>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</si>
  <si>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</si>
  <si>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</si>
  <si>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</si>
  <si>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</si>
  <si>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</si>
  <si>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</si>
  <si>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</si>
  <si>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</si>
  <si>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</si>
  <si>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</si>
  <si>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</si>
  <si>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</si>
  <si>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</si>
  <si>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</si>
  <si>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</si>
  <si>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</si>
  <si>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</si>
  <si>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</si>
  <si>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</si>
  <si>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</si>
  <si>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</si>
  <si>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</si>
  <si>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</si>
  <si>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</si>
  <si>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</si>
  <si>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</si>
  <si>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</si>
  <si>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</si>
  <si>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</si>
  <si>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</si>
  <si>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</si>
  <si>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</si>
  <si>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</si>
  <si>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</si>
  <si>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</si>
  <si>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</si>
  <si>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</si>
  <si>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</si>
  <si>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</si>
  <si>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</si>
  <si>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</si>
  <si>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</si>
  <si>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</si>
  <si>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</si>
  <si>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</si>
  <si>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</si>
  <si>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</si>
  <si>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</si>
  <si>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</si>
  <si>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</si>
  <si>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</si>
  <si>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</si>
  <si>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</si>
  <si>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</si>
  <si>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</si>
  <si>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</si>
  <si>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</si>
  <si>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</si>
  <si>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</si>
  <si>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</si>
  <si>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</si>
  <si>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</si>
  <si>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</si>
  <si>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</si>
  <si>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</si>
  <si>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</si>
  <si>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</si>
  <si>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</si>
  <si>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</si>
  <si>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</si>
  <si>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</si>
  <si>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</si>
  <si>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</si>
  <si>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</si>
  <si>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</si>
  <si>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</si>
  <si>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</si>
  <si>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</si>
  <si>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</si>
  <si>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</si>
  <si>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</si>
  <si>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</si>
  <si>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</si>
  <si>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</si>
  <si>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</si>
  <si>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</si>
  <si>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</si>
  <si>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</si>
  <si>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</si>
  <si>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</si>
  <si>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</si>
  <si>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</si>
  <si>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</si>
  <si>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</si>
  <si>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</si>
  <si>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</si>
  <si>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</si>
  <si>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</si>
  <si>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</si>
  <si>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</si>
  <si>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</si>
  <si>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</si>
  <si>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</si>
  <si>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</si>
  <si>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</si>
  <si>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</si>
  <si>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</si>
  <si>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</si>
  <si>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</si>
  <si>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</si>
  <si>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</si>
  <si>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</si>
  <si>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</si>
  <si>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</si>
  <si>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</si>
  <si>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</si>
  <si>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</si>
  <si>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</si>
  <si>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</si>
  <si>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</si>
  <si>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</si>
  <si>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</si>
  <si>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</si>
  <si>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</si>
  <si>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</si>
  <si>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</si>
  <si>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</si>
  <si>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</si>
  <si>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</si>
  <si>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</si>
  <si>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</si>
  <si>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</si>
  <si>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</si>
  <si>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</si>
  <si>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</si>
  <si>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</si>
  <si>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</si>
  <si>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</si>
  <si>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</si>
  <si>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</si>
  <si>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</si>
  <si>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</si>
  <si>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</si>
  <si>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</si>
  <si>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</si>
  <si>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</si>
  <si>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</si>
  <si>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</si>
  <si>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</si>
  <si>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</si>
  <si>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</si>
  <si>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</si>
  <si>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</si>
  <si>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</si>
  <si>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</si>
  <si>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</si>
  <si>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</si>
  <si>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</si>
  <si>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</si>
  <si>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</si>
  <si>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</si>
  <si>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</si>
  <si>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</si>
  <si>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</si>
  <si>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</si>
  <si>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</si>
  <si>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</si>
  <si>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</si>
  <si>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</si>
  <si>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</si>
  <si>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</si>
  <si>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</si>
  <si>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</si>
  <si>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</si>
  <si>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</si>
  <si>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</si>
  <si>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</si>
  <si>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</si>
  <si>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</si>
  <si>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</si>
  <si>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</si>
  <si>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</si>
  <si>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</si>
  <si>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</si>
  <si>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</si>
  <si>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</si>
  <si>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</si>
  <si>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</si>
  <si>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</si>
  <si>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</si>
  <si>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</si>
  <si>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</si>
  <si>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</si>
  <si>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</si>
  <si>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</si>
  <si>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</si>
  <si>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</si>
  <si>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</si>
  <si>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</si>
  <si>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</si>
  <si>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</si>
  <si>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</si>
  <si>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</si>
  <si>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</si>
  <si>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</si>
  <si>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</si>
  <si>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</si>
  <si>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</si>
  <si>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</si>
  <si>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</si>
  <si>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</si>
  <si>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</si>
  <si>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</si>
  <si>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</si>
  <si>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</si>
  <si>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</si>
  <si>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</si>
  <si>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</si>
  <si>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</si>
  <si>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</si>
  <si>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</si>
  <si>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</si>
  <si>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</si>
  <si>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</si>
  <si>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</si>
  <si>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</si>
  <si>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</si>
  <si>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</si>
  <si>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</si>
  <si>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</si>
  <si>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</si>
  <si>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</si>
  <si>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</si>
  <si>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</si>
  <si>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</si>
  <si>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</si>
  <si>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</si>
  <si>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</si>
  <si>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</si>
  <si>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</si>
  <si>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</si>
  <si>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</si>
  <si>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</si>
  <si>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</si>
  <si>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</si>
  <si>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</si>
  <si>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</si>
  <si>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</si>
  <si>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</si>
  <si>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</si>
  <si>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</si>
  <si>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</si>
  <si>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</si>
  <si>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</si>
  <si>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</si>
  <si>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</si>
  <si>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</si>
  <si>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</si>
  <si>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</si>
  <si>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</si>
  <si>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</si>
  <si>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</si>
  <si>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</si>
  <si>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</si>
  <si>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</si>
  <si>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</si>
  <si>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</si>
  <si>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</si>
  <si>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</si>
  <si>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</si>
  <si>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</si>
  <si>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</si>
  <si>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</si>
  <si>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</si>
  <si>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</si>
  <si>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</si>
  <si>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</si>
  <si>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</si>
  <si>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</si>
  <si>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</si>
  <si>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</si>
  <si>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</si>
  <si>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</si>
  <si>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</si>
  <si>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</si>
  <si>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</si>
  <si>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</si>
  <si>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</si>
  <si>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</si>
  <si>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</si>
  <si>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</si>
  <si>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</si>
  <si>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</si>
  <si>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</si>
  <si>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</si>
  <si>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</si>
  <si>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</si>
  <si>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</si>
  <si>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</si>
  <si>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</si>
  <si>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</si>
  <si>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</si>
  <si>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</si>
  <si>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</si>
  <si>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</si>
  <si>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</si>
  <si>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</si>
  <si>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</si>
  <si>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</si>
  <si>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</si>
  <si>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</si>
  <si>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</si>
  <si>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</si>
  <si>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</si>
  <si>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</si>
  <si>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</si>
  <si>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</si>
  <si>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</si>
  <si>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</si>
  <si>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</si>
  <si>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</si>
  <si>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</si>
  <si>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</si>
  <si>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</si>
  <si>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</si>
  <si>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</si>
  <si>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</si>
  <si>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</si>
  <si>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</si>
  <si>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</si>
  <si>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</si>
  <si>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</si>
  <si>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</si>
  <si>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</si>
  <si>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</si>
  <si>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</si>
  <si>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</si>
  <si>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</si>
  <si>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</si>
  <si>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</si>
  <si>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</si>
  <si>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</si>
  <si>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</si>
  <si>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</si>
  <si>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</si>
  <si>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</si>
  <si>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</si>
  <si>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</si>
  <si>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</si>
  <si>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</si>
  <si>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</si>
  <si>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</si>
  <si>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</si>
  <si>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</si>
  <si>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</si>
  <si>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</si>
  <si>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</si>
  <si>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</si>
  <si>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</si>
  <si>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</si>
  <si>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</si>
  <si>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</si>
  <si>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</si>
  <si>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</si>
  <si>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</si>
  <si>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</si>
  <si>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</si>
  <si>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</si>
  <si>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</si>
  <si>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</si>
  <si>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</si>
  <si>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</si>
  <si>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</si>
  <si>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</si>
  <si>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</si>
  <si>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</si>
  <si>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</si>
  <si>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</si>
  <si>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</si>
  <si>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</si>
  <si>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</si>
  <si>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</si>
  <si>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</si>
  <si>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</si>
  <si>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</si>
  <si>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</si>
  <si>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</si>
  <si>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</si>
  <si>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</si>
  <si>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</si>
  <si>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</si>
  <si>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</si>
  <si>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</si>
  <si>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</si>
  <si>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</si>
  <si>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</si>
  <si>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</si>
  <si>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</si>
  <si>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</si>
  <si>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</si>
  <si>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</si>
  <si>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</si>
  <si>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</si>
  <si>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</si>
  <si>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</si>
  <si>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</si>
  <si>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</si>
  <si>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</si>
  <si>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</si>
  <si>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</si>
  <si>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</si>
  <si>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</si>
  <si>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</si>
  <si>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</si>
  <si>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</si>
  <si>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</si>
  <si>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</si>
  <si>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</si>
  <si>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</si>
  <si>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</si>
  <si>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</si>
  <si>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</si>
  <si>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</si>
  <si>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</si>
  <si>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</si>
  <si>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</si>
  <si>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</si>
  <si>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</si>
  <si>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</si>
  <si>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</si>
  <si>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</si>
  <si>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</si>
  <si>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</si>
  <si>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</si>
  <si>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</si>
  <si>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</si>
  <si>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</si>
  <si>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</si>
  <si>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</si>
  <si>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</si>
  <si>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</si>
  <si>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</si>
  <si>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</si>
  <si>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</si>
  <si>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</si>
  <si>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</si>
  <si>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</si>
  <si>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</si>
  <si>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</si>
  <si>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</si>
  <si>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</si>
  <si>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</si>
  <si>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</si>
  <si>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</si>
  <si>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</si>
  <si>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</si>
  <si>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</si>
  <si>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</si>
  <si>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</si>
  <si>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</si>
  <si>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</si>
  <si>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</si>
  <si>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</si>
  <si>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</si>
  <si>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</si>
  <si>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</si>
  <si>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</si>
  <si>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</si>
  <si>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</si>
  <si>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</si>
  <si>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</si>
  <si>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</si>
  <si>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</si>
  <si>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</si>
  <si>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</si>
  <si>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</si>
  <si>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</si>
  <si>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</si>
  <si>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</si>
  <si>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</si>
  <si>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</si>
  <si>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</si>
  <si>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</si>
  <si>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</si>
  <si>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</si>
  <si>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</si>
  <si>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</si>
  <si>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</si>
  <si>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</si>
  <si>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</si>
  <si>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</si>
  <si>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</si>
  <si>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</si>
  <si>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</si>
  <si>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</si>
  <si>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</si>
  <si>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</si>
  <si>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</si>
  <si>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</si>
  <si>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</si>
  <si>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</si>
  <si>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</si>
  <si>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</si>
  <si>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</si>
  <si>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</si>
  <si>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</si>
  <si>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</si>
  <si>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</si>
  <si>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</si>
  <si>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</si>
  <si>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</si>
  <si>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</si>
  <si>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</si>
  <si>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</si>
  <si>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</si>
  <si>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</si>
  <si>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</si>
  <si>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</si>
  <si>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</si>
  <si>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</si>
  <si>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</si>
  <si>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</si>
  <si>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</si>
  <si>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</si>
  <si>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</si>
  <si>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</si>
  <si>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</si>
  <si>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</si>
  <si>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</si>
  <si>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</si>
  <si>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</si>
  <si>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</si>
  <si>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</si>
  <si>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</si>
  <si>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</si>
  <si>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</si>
  <si>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</si>
  <si>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</si>
  <si>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</si>
  <si>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</si>
  <si>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</si>
  <si>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</si>
  <si>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</si>
  <si>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</si>
  <si>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</si>
  <si>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</si>
  <si>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</si>
  <si>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</si>
  <si>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</si>
  <si>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</si>
  <si>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</si>
  <si>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</si>
  <si>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</si>
  <si>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</si>
  <si>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</si>
  <si>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</si>
  <si>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</si>
  <si>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</si>
  <si>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</si>
  <si>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</si>
  <si>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</si>
  <si>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</si>
  <si>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</si>
  <si>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</si>
  <si>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</si>
  <si>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</si>
  <si>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</si>
  <si>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</si>
  <si>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</si>
  <si>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</si>
  <si>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</si>
  <si>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</si>
  <si>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</si>
  <si>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</si>
  <si>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</si>
  <si>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</si>
  <si>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</si>
  <si>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</si>
  <si>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</si>
  <si>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</si>
  <si>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</si>
  <si>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</si>
  <si>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</si>
  <si>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</si>
  <si>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</si>
  <si>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</si>
  <si>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</si>
  <si>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</si>
  <si>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</si>
  <si>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</si>
  <si>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</si>
  <si>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</si>
  <si>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</si>
  <si>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</si>
  <si>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</si>
  <si>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</si>
  <si>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</si>
  <si>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</si>
  <si>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</si>
  <si>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</si>
  <si>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</si>
  <si>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</si>
  <si>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</si>
  <si>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</si>
  <si>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</si>
  <si>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</si>
  <si>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</si>
  <si>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</si>
  <si>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</si>
  <si>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</si>
  <si>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</si>
  <si>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</si>
  <si>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</si>
  <si>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</si>
  <si>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</si>
  <si>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</si>
  <si>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</si>
  <si>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</si>
  <si>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</si>
  <si>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</si>
  <si>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</si>
  <si>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</si>
  <si>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</si>
  <si>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</si>
  <si>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</si>
  <si>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</si>
  <si>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</si>
  <si>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</si>
  <si>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</si>
  <si>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</si>
  <si>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</si>
  <si>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</si>
  <si>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</si>
  <si>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</si>
  <si>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</si>
  <si>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</si>
  <si>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</si>
  <si>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</si>
  <si>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</si>
  <si>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</si>
  <si>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</si>
  <si>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</si>
  <si>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</si>
  <si>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</si>
  <si>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</si>
  <si>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</si>
  <si>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</si>
  <si>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</si>
  <si>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</si>
  <si>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</si>
  <si>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</si>
  <si>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</si>
  <si>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</si>
  <si>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</si>
  <si>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</si>
  <si>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</si>
  <si>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</si>
  <si>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</si>
  <si>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</si>
  <si>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</si>
  <si>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</si>
  <si>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</si>
  <si>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</si>
  <si>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</si>
  <si>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</si>
  <si>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</si>
  <si>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</si>
  <si>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</si>
  <si>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</si>
  <si>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</si>
  <si>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</si>
  <si>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</si>
  <si>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</si>
  <si>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</si>
  <si>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</si>
  <si>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</si>
  <si>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</si>
  <si>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</si>
  <si>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</si>
  <si>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</si>
  <si>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</si>
  <si>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</si>
  <si>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</si>
  <si>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</si>
  <si>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</si>
  <si>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</si>
  <si>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</si>
  <si>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</si>
  <si>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</si>
  <si>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</si>
  <si>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</si>
  <si>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</si>
  <si>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</si>
  <si>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</si>
  <si>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</si>
  <si>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</si>
  <si>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</si>
  <si>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</si>
  <si>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</si>
  <si>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</si>
  <si>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</si>
  <si>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</si>
  <si>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</si>
  <si>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</si>
  <si>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</si>
  <si>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</si>
  <si>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</si>
  <si>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</si>
  <si>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</si>
  <si>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</si>
  <si>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</si>
  <si>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</si>
  <si>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</si>
  <si>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</si>
  <si>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</si>
  <si>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</si>
  <si>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</si>
  <si>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</si>
  <si>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</si>
  <si>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</si>
  <si>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</si>
  <si>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</si>
  <si>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</si>
  <si>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</si>
  <si>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</si>
  <si>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</si>
  <si>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</si>
  <si>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</si>
  <si>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</si>
  <si>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</si>
  <si>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</si>
  <si>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</si>
  <si>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</si>
  <si>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</si>
  <si>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</si>
  <si>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</si>
  <si>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</si>
  <si>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</si>
  <si>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</si>
  <si>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</si>
  <si>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</si>
  <si>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</si>
  <si>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</si>
  <si>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</si>
  <si>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</si>
  <si>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</si>
  <si>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</si>
  <si>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</si>
  <si>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</si>
  <si>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</si>
  <si>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</si>
  <si>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</si>
  <si>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</si>
  <si>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</si>
  <si>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</si>
  <si>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</si>
  <si>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</si>
  <si>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</si>
  <si>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</si>
  <si>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</si>
  <si>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</si>
  <si>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</si>
  <si>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</si>
  <si>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</si>
  <si>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</si>
  <si>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</si>
  <si>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</si>
  <si>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</si>
  <si>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</si>
  <si>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</si>
  <si>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</si>
  <si>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</si>
  <si>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</si>
  <si>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</si>
  <si>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</si>
  <si>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</si>
  <si>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</si>
  <si>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</si>
  <si>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</si>
  <si>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</si>
  <si>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</si>
  <si>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</si>
  <si>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</si>
  <si>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</si>
  <si>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</si>
  <si>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</si>
  <si>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</si>
  <si>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</si>
  <si>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</si>
  <si>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</si>
  <si>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</si>
  <si>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</si>
  <si>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</si>
  <si>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</si>
  <si>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</si>
  <si>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</si>
  <si>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</si>
  <si>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</si>
  <si>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</si>
  <si>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</si>
  <si>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</si>
  <si>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</si>
  <si>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</si>
  <si>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</si>
  <si>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</si>
  <si>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</si>
  <si>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</si>
  <si>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</si>
  <si>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</si>
  <si>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</si>
  <si>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</si>
  <si>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</si>
  <si>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</si>
  <si>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</si>
  <si>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</si>
  <si>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</si>
  <si>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</si>
  <si>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</si>
  <si>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</si>
  <si>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</si>
  <si>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</si>
  <si>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</si>
  <si>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</si>
  <si>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</si>
  <si>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</si>
  <si>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</si>
  <si>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</si>
  <si>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</si>
  <si>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</si>
  <si>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</si>
  <si>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</si>
  <si>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</si>
  <si>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</si>
  <si>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</si>
  <si>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</si>
  <si>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</si>
  <si>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</si>
  <si>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</si>
  <si>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</si>
  <si>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</si>
  <si>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</si>
  <si>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</si>
  <si>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</si>
  <si>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</si>
  <si>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</si>
  <si>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</si>
  <si>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</si>
  <si>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</si>
  <si>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</si>
  <si>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</si>
  <si>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</si>
  <si>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</si>
  <si>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</si>
  <si>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</si>
  <si>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</si>
  <si>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</si>
  <si>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</si>
  <si>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</si>
  <si>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</si>
  <si>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</si>
  <si>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</si>
  <si>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</si>
  <si>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</si>
  <si>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</si>
  <si>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</si>
  <si>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</si>
  <si>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</si>
  <si>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</si>
  <si>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</si>
  <si>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</si>
  <si>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</si>
  <si>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</si>
  <si>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</si>
  <si>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</si>
  <si>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</si>
  <si>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</si>
  <si>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</si>
  <si>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</si>
  <si>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</si>
  <si>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</si>
  <si>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</si>
  <si>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</si>
  <si>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</si>
  <si>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</si>
  <si>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</si>
  <si>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</si>
  <si>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</si>
  <si>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</si>
  <si>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</si>
  <si>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</si>
  <si>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</si>
  <si>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</si>
  <si>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</si>
  <si>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</si>
  <si>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</si>
  <si>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</si>
  <si>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</si>
  <si>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</si>
  <si>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</si>
  <si>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</si>
  <si>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</si>
  <si>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</si>
  <si>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</si>
  <si>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</si>
  <si>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</si>
  <si>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</si>
  <si>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</si>
  <si>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</si>
  <si>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</si>
  <si>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</si>
  <si>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</si>
  <si>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</si>
  <si>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</si>
  <si>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</si>
  <si>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</si>
  <si>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</si>
  <si>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</si>
  <si>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</si>
  <si>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</si>
  <si>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</si>
  <si>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</si>
  <si>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</si>
  <si>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</si>
  <si>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</si>
  <si>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</si>
  <si>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</si>
  <si>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</si>
  <si>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</si>
  <si>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</si>
  <si>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</si>
  <si>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</si>
  <si>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</si>
  <si>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</si>
  <si>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</si>
  <si>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</si>
  <si>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</si>
  <si>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</si>
  <si>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</si>
  <si>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</si>
  <si>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</si>
  <si>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</si>
  <si>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</si>
  <si>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</si>
  <si>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</si>
  <si>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</si>
  <si>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</si>
  <si>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</si>
  <si>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</si>
  <si>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</si>
  <si>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</si>
  <si>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</si>
  <si>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</si>
  <si>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</si>
  <si>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</si>
  <si>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</si>
  <si>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</si>
  <si>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</si>
  <si>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</si>
  <si>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</si>
  <si>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</si>
  <si>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</si>
  <si>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</si>
  <si>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</si>
  <si>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</si>
  <si>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</si>
  <si>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</si>
  <si>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</si>
  <si>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</si>
  <si>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</si>
  <si>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</si>
  <si>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</si>
  <si>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</si>
  <si>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</si>
  <si>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</si>
  <si>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</si>
  <si>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</si>
  <si>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</si>
  <si>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</si>
  <si>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</si>
  <si>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</si>
  <si>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</si>
  <si>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</si>
  <si>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</si>
  <si>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</si>
  <si>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</si>
  <si>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</si>
  <si>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</si>
  <si>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</si>
  <si>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</si>
  <si>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</si>
  <si>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</si>
  <si>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</si>
  <si>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</si>
  <si>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</si>
  <si>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</si>
  <si>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</si>
  <si>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</si>
  <si>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</si>
  <si>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</si>
  <si>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</si>
  <si>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</si>
  <si>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</si>
  <si>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</si>
  <si>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</si>
  <si>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</si>
  <si>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</si>
  <si>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</si>
  <si>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</si>
  <si>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</si>
  <si>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</si>
  <si>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</si>
  <si>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</si>
  <si>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</si>
  <si>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</si>
  <si>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</si>
  <si>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</si>
  <si>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</si>
  <si>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</si>
  <si>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</si>
  <si>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</si>
  <si>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</si>
  <si>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</si>
  <si>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</si>
  <si>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</si>
  <si>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</si>
  <si>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</si>
  <si>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</si>
  <si>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</si>
  <si>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</si>
  <si>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</si>
  <si>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</si>
  <si>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</si>
  <si>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</si>
  <si>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</si>
  <si>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</si>
  <si>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</si>
  <si>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</si>
  <si>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</si>
  <si>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</si>
  <si>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</si>
  <si>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</si>
  <si>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</si>
  <si>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</si>
  <si>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</si>
  <si>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</si>
  <si>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</si>
  <si>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</si>
  <si>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</si>
  <si>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</si>
  <si>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</si>
  <si>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</si>
  <si>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</si>
  <si>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</si>
  <si>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</si>
  <si>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</si>
  <si>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</si>
  <si>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</si>
  <si>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</si>
  <si>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</si>
  <si>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</si>
  <si>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</si>
  <si>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</si>
  <si>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</si>
  <si>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</si>
  <si>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</si>
  <si>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</si>
  <si>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</si>
  <si>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</si>
  <si>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</si>
  <si>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</si>
  <si>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</si>
  <si>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</si>
  <si>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</si>
  <si>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</si>
  <si>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</si>
  <si>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</si>
  <si>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</si>
  <si>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</si>
  <si>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</si>
  <si>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</si>
  <si>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</si>
  <si>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</si>
  <si>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</si>
  <si>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</si>
  <si>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</si>
  <si>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</si>
  <si>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</si>
  <si>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</si>
  <si>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</si>
  <si>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</si>
  <si>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</si>
  <si>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</si>
  <si>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</si>
  <si>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</si>
  <si>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</si>
  <si>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</si>
  <si>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</si>
  <si>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</si>
  <si>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</si>
  <si>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</si>
  <si>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</si>
  <si>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</si>
  <si>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</si>
  <si>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</si>
  <si>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</si>
  <si>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</si>
  <si>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</si>
  <si>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</si>
  <si>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</si>
  <si>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</si>
  <si>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</si>
  <si>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</si>
  <si>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</si>
  <si>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</si>
  <si>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</si>
  <si>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</si>
  <si>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</si>
  <si>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</si>
  <si>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</si>
  <si>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</si>
  <si>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</si>
  <si>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</si>
  <si>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</si>
  <si>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</si>
  <si>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</si>
  <si>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</si>
  <si>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</si>
  <si>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</si>
  <si>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</si>
  <si>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</si>
  <si>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</si>
  <si>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</si>
  <si>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</si>
  <si>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</si>
  <si>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</si>
  <si>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</si>
  <si>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</si>
  <si>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</si>
  <si>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</si>
  <si>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</si>
  <si>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</si>
  <si>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</si>
  <si>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</si>
  <si>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</si>
  <si>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</si>
  <si>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</si>
  <si>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</si>
  <si>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</si>
  <si>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</si>
  <si>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</si>
  <si>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</si>
  <si>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</si>
  <si>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</si>
  <si>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</si>
  <si>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</si>
  <si>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</si>
  <si>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</si>
  <si>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</si>
  <si>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</si>
  <si>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</si>
  <si>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</si>
  <si>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</si>
  <si>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</si>
  <si>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</si>
  <si>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</si>
  <si>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</si>
  <si>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</si>
  <si>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</si>
  <si>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</si>
  <si>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</si>
  <si>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</si>
  <si>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</si>
  <si>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</si>
  <si>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</si>
  <si>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</si>
  <si>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</si>
  <si>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</si>
  <si>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</si>
  <si>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</si>
  <si>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</si>
  <si>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</si>
  <si>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</si>
  <si>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</si>
  <si>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</si>
  <si>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</si>
  <si>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</si>
  <si>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</si>
  <si>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</si>
  <si>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</si>
  <si>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</si>
  <si>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</si>
  <si>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</si>
  <si>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</si>
  <si>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</si>
  <si>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</si>
  <si>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</si>
  <si>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</si>
  <si>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</si>
  <si>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</si>
  <si>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</si>
  <si>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</si>
  <si>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</si>
  <si>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</si>
  <si>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</si>
  <si>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</si>
  <si>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</si>
  <si>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</si>
  <si>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</si>
  <si>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</si>
  <si>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</si>
  <si>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</si>
  <si>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</si>
  <si>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</si>
  <si>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</si>
  <si>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</si>
  <si>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</si>
  <si>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</si>
  <si>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</si>
  <si>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</si>
  <si>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</si>
  <si>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</si>
  <si>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</si>
  <si>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</si>
  <si>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</si>
  <si>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</si>
  <si>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</si>
  <si>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</si>
  <si>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</si>
  <si>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</si>
  <si>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</si>
  <si>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</si>
  <si>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</si>
  <si>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</si>
  <si>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</si>
  <si>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</si>
  <si>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</si>
  <si>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</si>
  <si>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</si>
  <si>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</si>
  <si>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</si>
  <si>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</si>
  <si>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</si>
  <si>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</si>
  <si>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</si>
  <si>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</si>
  <si>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</si>
  <si>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</si>
  <si>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</si>
  <si>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</si>
  <si>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</si>
  <si>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</si>
  <si>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</si>
  <si>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</si>
  <si>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</si>
  <si>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</si>
  <si>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</si>
  <si>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</si>
  <si>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</si>
  <si>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</si>
  <si>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</si>
  <si>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</si>
  <si>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</si>
  <si>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</si>
  <si>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</si>
  <si>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</si>
  <si>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</si>
  <si>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</si>
  <si>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</si>
  <si>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</si>
  <si>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</si>
  <si>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</si>
  <si>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</si>
  <si>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</si>
  <si>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</si>
  <si>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</si>
  <si>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</si>
  <si>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</si>
  <si>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</si>
  <si>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</si>
  <si>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</si>
  <si>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</si>
  <si>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</si>
  <si>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</si>
  <si>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</si>
  <si>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</si>
  <si>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</si>
  <si>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</si>
  <si>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</si>
  <si>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</si>
  <si>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</si>
  <si>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</si>
  <si>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</si>
  <si>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</si>
  <si>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</si>
  <si>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</si>
  <si>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</si>
  <si>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</si>
  <si>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</si>
  <si>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</si>
  <si>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</si>
  <si>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</si>
  <si>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</si>
  <si>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</si>
  <si>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</si>
  <si>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</si>
  <si>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</si>
  <si>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</si>
  <si>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</si>
  <si>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</si>
  <si>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</si>
  <si>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</si>
  <si>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</si>
  <si>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</si>
  <si>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</si>
  <si>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</si>
  <si>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</si>
  <si>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</si>
  <si>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</si>
  <si>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</si>
  <si>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</si>
  <si>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</si>
  <si>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</si>
  <si>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</si>
  <si>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</si>
  <si>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</si>
  <si>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</si>
  <si>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</si>
  <si>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</si>
  <si>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</si>
  <si>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</si>
  <si>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</si>
  <si>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</si>
  <si>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</si>
  <si>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</si>
  <si>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</si>
  <si>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</si>
  <si>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</si>
  <si>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</si>
  <si>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</si>
  <si>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</si>
  <si>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</si>
  <si>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</si>
  <si>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</si>
  <si>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</si>
  <si>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</si>
  <si>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</si>
  <si>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</si>
  <si>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</si>
  <si>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</si>
  <si>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</si>
  <si>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</si>
  <si>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</si>
  <si>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</si>
  <si>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</si>
  <si>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</si>
  <si>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</si>
  <si>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</si>
  <si>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</si>
  <si>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</si>
  <si>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</si>
  <si>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</si>
  <si>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</si>
  <si>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</si>
  <si>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</si>
  <si>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</si>
  <si>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</si>
  <si>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</si>
  <si>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</si>
  <si>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</si>
  <si>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</si>
  <si>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</si>
  <si>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</si>
  <si>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</si>
  <si>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</si>
  <si>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</si>
  <si>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</si>
  <si>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</si>
  <si>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</si>
  <si>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</si>
  <si>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</si>
  <si>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</si>
  <si>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</si>
  <si>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</si>
  <si>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</si>
  <si>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</si>
  <si>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</si>
  <si>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</si>
  <si>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</si>
  <si>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</si>
  <si>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</si>
  <si>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</si>
  <si>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</si>
  <si>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</si>
  <si>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</si>
  <si>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</si>
  <si>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</si>
  <si>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</si>
  <si>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</si>
  <si>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</si>
  <si>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</si>
  <si>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</si>
  <si>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</si>
  <si>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</si>
  <si>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</si>
  <si>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</si>
  <si>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</si>
  <si>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</si>
  <si>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</si>
  <si>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</si>
  <si>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</si>
  <si>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</si>
  <si>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</si>
  <si>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</si>
  <si>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</si>
  <si>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</si>
  <si>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</si>
  <si>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</si>
  <si>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</si>
  <si>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</si>
  <si>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</si>
  <si>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</si>
  <si>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</si>
  <si>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</si>
  <si>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</si>
  <si>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</si>
  <si>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</si>
  <si>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</si>
  <si>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</si>
  <si>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</si>
  <si>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</si>
  <si>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</si>
  <si>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</si>
  <si>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</si>
  <si>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</si>
  <si>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</si>
  <si>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</si>
  <si>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</si>
  <si>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</si>
  <si>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</si>
  <si>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</si>
  <si>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</si>
  <si>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</si>
  <si>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</si>
  <si>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</si>
  <si>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</si>
  <si>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</si>
  <si>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</si>
  <si>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</si>
  <si>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</si>
  <si>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</si>
  <si>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</si>
  <si>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</si>
  <si>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</si>
  <si>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</si>
  <si>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</si>
  <si>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</si>
  <si>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</si>
  <si>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</si>
  <si>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</si>
  <si>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</si>
  <si>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</si>
  <si>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</si>
  <si>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</si>
  <si>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</si>
  <si>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</si>
  <si>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</si>
  <si>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</si>
  <si>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</si>
  <si>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</si>
  <si>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</si>
  <si>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</si>
  <si>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</si>
  <si>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</si>
  <si>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</si>
  <si>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</si>
  <si>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</si>
  <si>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</si>
  <si>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</si>
  <si>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</si>
  <si>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</si>
  <si>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</si>
  <si>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</si>
  <si>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</si>
  <si>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</si>
  <si>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</si>
  <si>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</si>
  <si>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</si>
  <si>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</si>
  <si>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</si>
  <si>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</si>
  <si>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</si>
  <si>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</si>
  <si>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</si>
  <si>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</si>
  <si>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</si>
  <si>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</si>
  <si>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</si>
  <si>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</si>
  <si>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</si>
  <si>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</si>
  <si>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</si>
  <si>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</si>
  <si>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</si>
  <si>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</si>
  <si>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</si>
  <si>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</si>
  <si>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</si>
  <si>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</si>
  <si>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</si>
  <si>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</si>
  <si>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</si>
  <si>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</si>
  <si>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</si>
  <si>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</si>
  <si>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</si>
  <si>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</si>
  <si>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</si>
  <si>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</si>
  <si>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</si>
  <si>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</si>
  <si>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</si>
  <si>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</si>
  <si>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</si>
  <si>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</si>
  <si>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</si>
  <si>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</si>
  <si>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</si>
  <si>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</si>
  <si>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</si>
  <si>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</si>
  <si>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</si>
  <si>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</si>
  <si>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</si>
  <si>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</si>
  <si>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</si>
  <si>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</si>
  <si>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</si>
  <si>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</si>
  <si>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</si>
  <si>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</si>
  <si>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</si>
  <si>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</si>
  <si>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</si>
  <si>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</si>
  <si>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</si>
  <si>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</si>
  <si>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</si>
  <si>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</si>
  <si>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</si>
  <si>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</si>
  <si>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</si>
  <si>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</si>
  <si>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</si>
  <si>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</si>
  <si>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</si>
  <si>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</si>
  <si>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</si>
  <si>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</si>
  <si>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</si>
  <si>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</si>
  <si>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</si>
  <si>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</si>
  <si>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</si>
  <si>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</si>
  <si>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</si>
  <si>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</si>
  <si>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</si>
  <si>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</si>
  <si>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</si>
  <si>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</si>
  <si>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</si>
  <si>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</si>
  <si>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</si>
  <si>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</si>
  <si>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</si>
  <si>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</si>
  <si>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</si>
  <si>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</si>
  <si>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</si>
  <si>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</si>
  <si>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</si>
  <si>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</si>
  <si>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</si>
  <si>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</si>
  <si>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</si>
  <si>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</si>
  <si>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</si>
  <si>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</si>
  <si>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</si>
  <si>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</si>
  <si>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</si>
  <si>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</si>
  <si>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</si>
  <si>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</si>
  <si>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</si>
  <si>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</si>
  <si>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</si>
  <si>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</si>
  <si>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</si>
  <si>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</si>
  <si>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</si>
  <si>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</si>
  <si>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</si>
  <si>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</si>
  <si>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</si>
  <si>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</si>
  <si>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</si>
  <si>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</si>
  <si>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</si>
  <si>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</si>
  <si>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</si>
  <si>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</si>
  <si>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</si>
  <si>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</si>
  <si>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</si>
  <si>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</si>
  <si>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</si>
  <si>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</si>
  <si>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</si>
  <si>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</si>
  <si>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</si>
  <si>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</si>
  <si>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</si>
  <si>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</si>
  <si>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</si>
  <si>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</si>
  <si>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</si>
  <si>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</si>
  <si>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</si>
  <si>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</si>
  <si>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</si>
  <si>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</si>
  <si>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</si>
  <si>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</si>
  <si>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</si>
  <si>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</si>
  <si>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</si>
  <si>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</si>
  <si>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</si>
  <si>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</si>
  <si>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</si>
  <si>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</si>
  <si>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</si>
  <si>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</si>
  <si>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</si>
  <si>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</si>
  <si>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</si>
  <si>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</si>
  <si>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</si>
  <si>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</si>
  <si>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</si>
  <si>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</si>
  <si>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</si>
  <si>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</si>
  <si>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</si>
  <si>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</si>
  <si>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</si>
  <si>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</si>
  <si>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</si>
  <si>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</si>
  <si>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</si>
  <si>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</si>
  <si>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</si>
  <si>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</si>
  <si>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</si>
  <si>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</si>
  <si>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</si>
  <si>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</si>
  <si>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</si>
  <si>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</si>
  <si>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</si>
  <si>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</si>
  <si>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</si>
  <si>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</si>
  <si>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</si>
  <si>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</si>
  <si>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</si>
  <si>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</si>
  <si>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</si>
  <si>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</si>
  <si>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</si>
  <si>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</si>
  <si>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</si>
  <si>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</si>
  <si>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</si>
  <si>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</si>
  <si>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</si>
  <si>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</si>
  <si>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</si>
  <si>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</si>
  <si>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</si>
  <si>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</si>
  <si>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</si>
  <si>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</si>
  <si>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</si>
  <si>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</si>
  <si>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</si>
  <si>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</si>
  <si>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</si>
  <si>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</si>
  <si>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</si>
  <si>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</si>
  <si>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</si>
  <si>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</si>
  <si>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</si>
  <si>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</si>
  <si>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</si>
  <si>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</si>
  <si>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</si>
  <si>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</si>
  <si>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</si>
  <si>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</si>
  <si>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</si>
  <si>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</si>
  <si>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</si>
  <si>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</si>
  <si>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</si>
  <si>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</si>
  <si>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</si>
  <si>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</si>
  <si>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</si>
  <si>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</si>
  <si>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</si>
  <si>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</si>
  <si>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</si>
  <si>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</si>
  <si>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</si>
  <si>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</si>
  <si>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</si>
  <si>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</si>
  <si>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</si>
  <si>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</si>
  <si>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</si>
  <si>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</si>
  <si>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</si>
  <si>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</si>
  <si>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</si>
  <si>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</si>
  <si>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</si>
  <si>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</si>
  <si>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</si>
  <si>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</si>
  <si>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</si>
  <si>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</si>
  <si>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</si>
  <si>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</si>
  <si>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</si>
  <si>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</si>
  <si>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</si>
  <si>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</si>
  <si>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</si>
  <si>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</si>
  <si>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</si>
  <si>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</si>
  <si>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</si>
  <si>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</si>
  <si>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</si>
  <si>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</si>
  <si>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</si>
  <si>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</si>
  <si>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</si>
  <si>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</si>
  <si>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</si>
  <si>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</si>
  <si>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</si>
  <si>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</si>
  <si>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</si>
  <si>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</si>
  <si>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</si>
  <si>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</si>
  <si>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</si>
  <si>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</si>
  <si>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</si>
  <si>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</si>
  <si>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</si>
  <si>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</si>
  <si>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</si>
  <si>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</si>
  <si>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</si>
  <si>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</si>
  <si>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</si>
  <si>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</si>
  <si>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</si>
  <si>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</si>
  <si>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</si>
  <si>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</si>
  <si>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</si>
  <si>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</si>
  <si>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</si>
  <si>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</si>
  <si>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</si>
  <si>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</si>
  <si>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</si>
  <si>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</si>
  <si>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</si>
  <si>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</si>
  <si>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</si>
  <si>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</si>
  <si>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</si>
  <si>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</si>
  <si>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</si>
  <si>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</si>
  <si>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</si>
  <si>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</si>
  <si>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</si>
  <si>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</si>
  <si>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</si>
  <si>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</si>
  <si>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</si>
  <si>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</si>
  <si>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</si>
  <si>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</si>
  <si>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</si>
  <si>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</si>
  <si>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</si>
  <si>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</si>
  <si>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</si>
  <si>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</si>
  <si>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</si>
  <si>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</si>
  <si>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</si>
  <si>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</si>
  <si>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</si>
  <si>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</si>
  <si>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</si>
  <si>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</si>
  <si>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</si>
  <si>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</si>
  <si>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</si>
  <si>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</si>
  <si>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</si>
  <si>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</si>
  <si>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</si>
  <si>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</si>
  <si>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</si>
  <si>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</si>
  <si>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</si>
  <si>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</si>
  <si>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</si>
  <si>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</si>
  <si>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</si>
  <si>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</si>
  <si>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</si>
  <si>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</si>
  <si>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</si>
  <si>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</si>
  <si>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</si>
  <si>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</si>
  <si>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</si>
  <si>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</si>
  <si>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</si>
  <si>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</si>
  <si>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</si>
  <si>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</si>
  <si>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</si>
  <si>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</si>
  <si>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</si>
  <si>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</si>
  <si>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</si>
  <si>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</si>
  <si>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</si>
  <si>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</si>
  <si>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</si>
  <si>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</si>
  <si>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</si>
  <si>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</si>
  <si>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</si>
  <si>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</si>
  <si>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</si>
  <si>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</si>
  <si>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</si>
  <si>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</si>
  <si>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</si>
  <si>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</si>
  <si>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</si>
  <si>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</si>
  <si>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</si>
  <si>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</si>
  <si>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</si>
  <si>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</si>
  <si>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</si>
  <si>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</si>
  <si>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</si>
  <si>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</si>
  <si>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</si>
  <si>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</si>
  <si>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</si>
  <si>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</si>
  <si>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</si>
  <si>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</si>
  <si>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</si>
  <si>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</si>
  <si>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</si>
  <si>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</si>
  <si>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</si>
  <si>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</si>
  <si>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</si>
  <si>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</si>
  <si>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</si>
  <si>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</si>
  <si>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</si>
  <si>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</si>
  <si>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</si>
  <si>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</si>
  <si>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</si>
  <si>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</si>
  <si>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</si>
  <si>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</si>
  <si>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</si>
  <si>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</si>
  <si>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</si>
  <si>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</si>
  <si>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</si>
  <si>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</si>
  <si>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</si>
  <si>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</si>
  <si>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</si>
  <si>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</si>
  <si>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</si>
  <si>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</si>
  <si>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</si>
  <si>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</si>
  <si>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</si>
  <si>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</si>
  <si>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</si>
  <si>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</si>
  <si>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</si>
  <si>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</si>
  <si>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</si>
  <si>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</si>
  <si>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</si>
  <si>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</si>
  <si>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</si>
  <si>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</si>
  <si>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</si>
  <si>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</si>
  <si>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</si>
  <si>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</si>
  <si>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</si>
  <si>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</si>
  <si>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</si>
  <si>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</si>
  <si>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</si>
  <si>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</si>
  <si>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</si>
  <si>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</si>
  <si>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</si>
  <si>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</si>
  <si>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</si>
  <si>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</si>
  <si>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</si>
  <si>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</si>
  <si>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</si>
  <si>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</si>
  <si>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</si>
  <si>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</si>
  <si>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</si>
  <si>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</si>
  <si>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</si>
  <si>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</si>
  <si>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</si>
  <si>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</si>
  <si>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</si>
  <si>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</si>
  <si>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</si>
  <si>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</si>
  <si>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</si>
  <si>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</si>
  <si>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</si>
  <si>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</si>
  <si>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</si>
  <si>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</si>
  <si>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</si>
  <si>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</si>
  <si>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</si>
  <si>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</si>
  <si>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</si>
  <si>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</si>
  <si>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</si>
  <si>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</si>
  <si>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</si>
  <si>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</si>
  <si>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</si>
  <si>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</si>
  <si>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</si>
  <si>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</si>
  <si>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</si>
  <si>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</si>
  <si>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</si>
  <si>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</si>
  <si>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</si>
  <si>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</si>
  <si>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</si>
  <si>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</si>
  <si>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</si>
  <si>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</si>
  <si>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</si>
  <si>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</si>
  <si>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</si>
  <si>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</si>
  <si>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</si>
  <si>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</si>
  <si>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</si>
  <si>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</si>
  <si>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</si>
  <si>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</si>
  <si>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</si>
  <si>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</si>
  <si>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</si>
  <si>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</si>
  <si>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</si>
  <si>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</si>
  <si>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</si>
  <si>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</si>
  <si>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</si>
  <si>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</si>
  <si>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</si>
  <si>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</si>
  <si>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</si>
  <si>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</si>
  <si>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</si>
  <si>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</si>
  <si>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</si>
  <si>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</si>
  <si>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</si>
  <si>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</si>
  <si>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</si>
  <si>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</si>
  <si>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</si>
  <si>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</si>
  <si>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</si>
  <si>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</si>
  <si>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</si>
  <si>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</si>
  <si>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</si>
  <si>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</si>
  <si>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</si>
  <si>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</si>
  <si>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</si>
  <si>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</si>
  <si>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</si>
  <si>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</si>
  <si>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</si>
  <si>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</si>
  <si>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</si>
  <si>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</si>
  <si>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</si>
  <si>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</si>
  <si>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</si>
  <si>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</si>
  <si>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</si>
  <si>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</si>
  <si>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</si>
  <si>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</si>
  <si>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</si>
  <si>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</si>
  <si>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</si>
  <si>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</si>
  <si>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</si>
  <si>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</si>
  <si>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</si>
  <si>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</si>
  <si>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</si>
  <si>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</si>
  <si>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</si>
  <si>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</si>
  <si>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</si>
  <si>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</si>
  <si>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</si>
  <si>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</si>
  <si>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</si>
  <si>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</si>
  <si>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</si>
  <si>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</si>
  <si>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</si>
  <si>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</si>
  <si>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</si>
  <si>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</si>
  <si>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</si>
  <si>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</si>
  <si>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</si>
  <si>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</si>
  <si>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</si>
  <si>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</si>
  <si>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</si>
  <si>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</si>
  <si>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</si>
  <si>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</si>
  <si>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</si>
  <si>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</si>
  <si>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</si>
  <si>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</si>
  <si>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</si>
  <si>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</si>
  <si>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</si>
  <si>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</si>
  <si>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</si>
  <si>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</si>
  <si>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</si>
  <si>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</si>
  <si>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</si>
  <si>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</si>
  <si>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</si>
  <si>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</si>
  <si>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</si>
  <si>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</si>
  <si>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</si>
  <si>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</si>
  <si>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</si>
  <si>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</si>
  <si>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</si>
  <si>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</si>
  <si>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</si>
  <si>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</si>
  <si>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</si>
  <si>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</si>
  <si>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</si>
  <si>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</si>
  <si>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</si>
  <si>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</si>
  <si>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</si>
  <si>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</si>
  <si>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</si>
  <si>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</si>
  <si>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</si>
  <si>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</si>
  <si>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</si>
  <si>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</si>
  <si>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</si>
  <si>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</si>
  <si>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</si>
  <si>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</si>
  <si>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</si>
  <si>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</si>
  <si>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</si>
  <si>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</si>
  <si>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</si>
  <si>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</si>
  <si>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</si>
  <si>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</si>
  <si>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</si>
  <si>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</si>
  <si>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</si>
  <si>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</si>
  <si>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</si>
  <si>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</si>
  <si>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</si>
  <si>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</si>
  <si>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</si>
  <si>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</si>
  <si>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</si>
  <si>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</si>
  <si>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</si>
  <si>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</si>
  <si>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</si>
  <si>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</si>
  <si>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</si>
  <si>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</si>
  <si>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</si>
  <si>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</si>
  <si>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</si>
  <si>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</si>
  <si>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</si>
  <si>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</si>
  <si>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</si>
  <si>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</si>
  <si>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</si>
  <si>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</si>
  <si>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</si>
  <si>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</si>
  <si>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</si>
  <si>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</si>
  <si>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</si>
  <si>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</si>
  <si>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</si>
  <si>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</si>
  <si>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</si>
  <si>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</si>
  <si>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</si>
  <si>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</si>
  <si>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</si>
  <si>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</si>
  <si>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</si>
  <si>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</si>
  <si>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</si>
  <si>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</si>
  <si>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</si>
  <si>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</si>
  <si>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</si>
  <si>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</si>
  <si>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</si>
  <si>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</si>
  <si>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</si>
  <si>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</si>
  <si>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</si>
  <si>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</si>
  <si>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</si>
  <si>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</si>
  <si>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</si>
  <si>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</si>
  <si>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</si>
  <si>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</si>
  <si>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</si>
  <si>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</si>
  <si>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</si>
  <si>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</si>
  <si>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</si>
  <si>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</si>
  <si>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</si>
  <si>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</si>
  <si>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</si>
  <si>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</si>
  <si>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</si>
  <si>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</si>
  <si>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</si>
  <si>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</si>
  <si>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</si>
  <si>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</si>
  <si>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</si>
  <si>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</si>
  <si>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</si>
  <si>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</si>
  <si>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</si>
  <si>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</si>
  <si>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</si>
  <si>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</si>
  <si>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</si>
  <si>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</si>
  <si>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</si>
  <si>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</si>
  <si>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</si>
  <si>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</si>
  <si>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</si>
  <si>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</si>
  <si>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</si>
  <si>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</si>
  <si>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</si>
  <si>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</si>
  <si>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</si>
  <si>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</si>
  <si>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</si>
  <si>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</si>
  <si>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</si>
  <si>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</si>
  <si>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</si>
  <si>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</si>
  <si>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</si>
  <si>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</si>
  <si>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</si>
  <si>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</si>
  <si>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</si>
  <si>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</si>
  <si>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</si>
  <si>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</si>
  <si>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</si>
  <si>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</si>
  <si>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</si>
  <si>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</si>
  <si>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</si>
  <si>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</si>
  <si>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</si>
  <si>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</si>
  <si>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</si>
  <si>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</si>
  <si>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</si>
  <si>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</si>
  <si>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</si>
  <si>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</si>
  <si>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</si>
  <si>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</si>
  <si>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</si>
  <si>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</si>
  <si>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</si>
  <si>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</si>
  <si>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</si>
  <si>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</si>
  <si>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</si>
  <si>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</si>
  <si>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</si>
  <si>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</si>
  <si>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</si>
  <si>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</si>
  <si>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</si>
  <si>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</si>
  <si>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</si>
  <si>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</si>
  <si>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</si>
  <si>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</si>
  <si>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</si>
  <si>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</si>
  <si>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</si>
  <si>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</si>
  <si>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</si>
  <si>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</si>
  <si>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</si>
  <si>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</si>
  <si>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</si>
  <si>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</si>
  <si>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</si>
  <si>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</si>
  <si>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</si>
  <si>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</si>
  <si>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</si>
  <si>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</si>
  <si>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</si>
  <si>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</si>
  <si>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</si>
  <si>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</si>
  <si>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</si>
  <si>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</si>
  <si>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</si>
  <si>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</si>
  <si>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</si>
  <si>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</si>
  <si>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</si>
  <si>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</si>
  <si>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</si>
  <si>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</si>
  <si>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</si>
  <si>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</si>
  <si>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</si>
  <si>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</si>
  <si>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</si>
  <si>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</si>
  <si>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</si>
  <si>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</si>
  <si>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</si>
  <si>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</si>
  <si>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</si>
  <si>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</si>
  <si>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</si>
  <si>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</si>
  <si>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</si>
  <si>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</si>
  <si>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</si>
  <si>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</si>
  <si>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</si>
  <si>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</si>
  <si>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</si>
  <si>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</si>
  <si>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</si>
  <si>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</si>
  <si>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</si>
  <si>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</si>
  <si>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</si>
  <si>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</si>
  <si>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</si>
  <si>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</si>
  <si>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</si>
  <si>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</si>
  <si>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</si>
  <si>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</si>
  <si>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</si>
  <si>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</si>
  <si>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</si>
  <si>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</si>
  <si>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</si>
  <si>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</si>
  <si>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</si>
  <si>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</si>
  <si>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</si>
  <si>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</si>
  <si>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</si>
  <si>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</si>
  <si>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</si>
  <si>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</si>
  <si>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</si>
  <si>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</si>
  <si>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</si>
  <si>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</si>
  <si>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</si>
  <si>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</si>
  <si>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</si>
  <si>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</si>
  <si>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</si>
  <si>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</si>
  <si>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</si>
  <si>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</si>
  <si>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</si>
  <si>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</si>
  <si>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</si>
  <si>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</si>
  <si>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</si>
  <si>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</si>
  <si>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</si>
  <si>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</si>
  <si>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</si>
  <si>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</si>
  <si>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</si>
  <si>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</si>
  <si>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</si>
  <si>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</si>
  <si>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</si>
  <si>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</si>
  <si>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</si>
  <si>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</si>
  <si>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</si>
  <si>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</si>
  <si>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</si>
  <si>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</si>
  <si>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</si>
  <si>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</si>
  <si>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</si>
  <si>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</si>
  <si>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</si>
  <si>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</si>
  <si>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</si>
  <si>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</si>
  <si>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</si>
  <si>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</si>
  <si>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</si>
  <si>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</si>
  <si>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</si>
  <si>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</si>
  <si>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</si>
  <si>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</si>
  <si>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</si>
  <si>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</si>
  <si>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</si>
  <si>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</si>
  <si>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</si>
  <si>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</si>
  <si>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</si>
  <si>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</si>
  <si>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</si>
  <si>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</si>
  <si>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</si>
  <si>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</si>
  <si>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</si>
  <si>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</si>
  <si>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</si>
  <si>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</si>
  <si>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</si>
  <si>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</si>
  <si>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</si>
  <si>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</si>
  <si>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</si>
  <si>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</si>
  <si>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</si>
  <si>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</si>
  <si>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</si>
  <si>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</si>
  <si>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</si>
  <si>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</si>
  <si>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</si>
  <si>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</si>
  <si>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</si>
  <si>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</si>
  <si>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</si>
  <si>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</si>
  <si>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</si>
  <si>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</si>
  <si>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</si>
  <si>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</si>
  <si>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</si>
  <si>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</si>
  <si>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</si>
  <si>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</si>
  <si>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</si>
  <si>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</si>
  <si>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</si>
  <si>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</si>
  <si>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</si>
  <si>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</si>
  <si>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</si>
  <si>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</si>
  <si>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</si>
  <si>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</si>
  <si>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</si>
  <si>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</si>
  <si>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</si>
  <si>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</si>
  <si>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</si>
  <si>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</si>
  <si>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</si>
  <si>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</si>
  <si>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</si>
  <si>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</si>
  <si>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</si>
  <si>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</si>
  <si>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</si>
  <si>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</si>
  <si>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</si>
  <si>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</si>
  <si>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</si>
  <si>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</si>
  <si>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</si>
  <si>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</si>
  <si>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</si>
  <si>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</si>
  <si>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</si>
  <si>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</si>
  <si>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</si>
  <si>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</si>
  <si>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</si>
  <si>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</si>
  <si>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</si>
  <si>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</si>
  <si>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</si>
  <si>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</si>
  <si>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</si>
  <si>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</si>
  <si>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</si>
  <si>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</si>
  <si>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</si>
  <si>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</si>
  <si>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</si>
  <si>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</si>
  <si>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</si>
  <si>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</si>
  <si>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</si>
  <si>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</si>
  <si>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</si>
  <si>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</si>
  <si>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</si>
  <si>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</si>
  <si>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</si>
  <si>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</si>
  <si>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</si>
  <si>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</si>
  <si>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</si>
  <si>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</si>
  <si>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</si>
  <si>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</si>
  <si>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</si>
  <si>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</si>
  <si>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</si>
  <si>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</si>
  <si>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</si>
  <si>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</si>
  <si>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</si>
  <si>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</si>
  <si>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</si>
  <si>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</si>
  <si>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</si>
  <si>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</si>
  <si>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</si>
  <si>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</si>
  <si>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</si>
  <si>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</si>
  <si>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</si>
  <si>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</si>
  <si>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</si>
  <si>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</si>
  <si>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</si>
  <si>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</si>
  <si>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</si>
  <si>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</si>
  <si>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</si>
  <si>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</si>
  <si>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</si>
  <si>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</si>
  <si>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</si>
  <si>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</si>
  <si>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</si>
  <si>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</si>
  <si>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</si>
  <si>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</si>
  <si>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</si>
  <si>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</si>
  <si>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</si>
  <si>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</si>
  <si>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</si>
  <si>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</si>
  <si>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</si>
  <si>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</si>
  <si>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</si>
  <si>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</si>
  <si>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</si>
  <si>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</si>
  <si>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</si>
  <si>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</si>
  <si>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</si>
  <si>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</si>
  <si>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</si>
  <si>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</si>
  <si>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</si>
  <si>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</si>
  <si>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</si>
  <si>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</si>
  <si>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</si>
  <si>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</si>
  <si>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</si>
  <si>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</si>
  <si>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</si>
  <si>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</si>
  <si>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</si>
  <si>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</si>
  <si>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</si>
  <si>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</si>
  <si>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</si>
  <si>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</si>
  <si>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</si>
  <si>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</si>
  <si>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</si>
  <si>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</si>
  <si>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</si>
  <si>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</si>
  <si>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</si>
  <si>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</si>
  <si>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</si>
  <si>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</si>
  <si>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</si>
  <si>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</si>
  <si>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</si>
  <si>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</si>
  <si>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</si>
  <si>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</si>
  <si>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</si>
  <si>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</si>
  <si>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</si>
  <si>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</si>
  <si>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</si>
  <si>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</si>
  <si>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</si>
  <si>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</si>
  <si>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</si>
  <si>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</si>
  <si>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</si>
  <si>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</si>
  <si>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</si>
  <si>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</si>
  <si>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</si>
  <si>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</si>
  <si>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</si>
  <si>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</si>
  <si>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</si>
  <si>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</si>
  <si>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</si>
  <si>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</si>
  <si>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</si>
  <si>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</si>
  <si>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</si>
  <si>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</si>
  <si>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</si>
  <si>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</si>
  <si>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</si>
  <si>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</si>
  <si>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</si>
  <si>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</si>
  <si>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</si>
  <si>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</si>
  <si>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</si>
  <si>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</si>
  <si>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</si>
  <si>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</si>
  <si>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</si>
  <si>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</si>
  <si>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</si>
  <si>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</si>
  <si>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</si>
  <si>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</si>
  <si>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</si>
  <si>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</si>
  <si>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</si>
  <si>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</si>
  <si>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</si>
  <si>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</si>
  <si>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</si>
  <si>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</si>
  <si>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</si>
  <si>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</si>
  <si>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</si>
  <si>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</si>
  <si>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</si>
  <si>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</si>
  <si>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</si>
  <si>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</si>
  <si>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</si>
  <si>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</si>
  <si>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</si>
  <si>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</si>
  <si>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</si>
  <si>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</si>
  <si>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</si>
  <si>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</si>
  <si>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</si>
  <si>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</si>
  <si>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</si>
  <si>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</si>
  <si>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</si>
  <si>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</si>
  <si>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</si>
  <si>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</si>
  <si>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</si>
  <si>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</si>
  <si>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</si>
  <si>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</si>
  <si>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</si>
  <si>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</si>
  <si>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</si>
  <si>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</si>
  <si>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</si>
  <si>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</si>
  <si>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</si>
  <si>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</si>
  <si>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</si>
  <si>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</si>
  <si>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</si>
  <si>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</si>
  <si>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</si>
  <si>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</si>
  <si>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</si>
  <si>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</si>
  <si>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</si>
  <si>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</si>
  <si>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</si>
  <si>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</si>
  <si>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</si>
  <si>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</si>
  <si>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</si>
  <si>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</si>
  <si>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</si>
  <si>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</si>
  <si>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</si>
  <si>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</si>
  <si>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</si>
  <si>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</si>
  <si>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</si>
  <si>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</si>
  <si>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</si>
  <si>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</si>
  <si>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</si>
  <si>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</si>
  <si>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</si>
  <si>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</si>
  <si>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</si>
  <si>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</si>
  <si>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</si>
  <si>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</si>
  <si>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</si>
  <si>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</si>
  <si>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</si>
  <si>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</si>
  <si>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</si>
  <si>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</si>
  <si>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</si>
  <si>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</si>
  <si>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</si>
  <si>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</si>
  <si>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</si>
  <si>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</si>
  <si>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</si>
  <si>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</si>
  <si>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</si>
  <si>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</si>
  <si>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</si>
  <si>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</si>
  <si>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</si>
  <si>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</si>
  <si>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</si>
  <si>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</si>
  <si>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</si>
  <si>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</si>
  <si>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</si>
  <si>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</si>
  <si>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</si>
  <si>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</si>
  <si>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</si>
  <si>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</si>
  <si>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</si>
  <si>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</si>
  <si>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</si>
  <si>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</si>
  <si>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</si>
  <si>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</si>
  <si>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</si>
  <si>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</si>
  <si>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</si>
  <si>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</si>
  <si>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</si>
  <si>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</si>
  <si>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</si>
  <si>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</si>
  <si>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</si>
  <si>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</si>
  <si>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</si>
  <si>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</si>
  <si>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</si>
  <si>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</si>
  <si>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</si>
  <si>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</si>
  <si>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</si>
  <si>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</si>
  <si>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</si>
  <si>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</si>
  <si>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</si>
  <si>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</si>
  <si>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</si>
  <si>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</si>
  <si>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</si>
  <si>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</si>
  <si>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</si>
  <si>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</si>
  <si>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</si>
  <si>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</si>
  <si>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</si>
  <si>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</si>
  <si>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</si>
  <si>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</si>
  <si>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</si>
  <si>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</si>
  <si>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</si>
  <si>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</si>
  <si>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</si>
  <si>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</si>
  <si>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</si>
  <si>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</si>
  <si>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</si>
  <si>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</si>
  <si>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</si>
  <si>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</si>
  <si>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</si>
  <si>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</si>
  <si>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</si>
  <si>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</si>
  <si>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</si>
  <si>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</si>
  <si>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</si>
  <si>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</si>
  <si>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</si>
  <si>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</si>
  <si>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</si>
  <si>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</si>
  <si>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</si>
  <si>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</si>
  <si>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</si>
  <si>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</si>
  <si>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</si>
  <si>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</si>
  <si>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</si>
  <si>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</si>
  <si>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</si>
  <si>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</si>
  <si>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</si>
  <si>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</si>
  <si>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</si>
  <si>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</si>
  <si>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</si>
  <si>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</si>
  <si>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</si>
  <si>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</si>
  <si>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</si>
  <si>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</si>
  <si>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</si>
  <si>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</si>
  <si>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</si>
  <si>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</si>
  <si>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</si>
  <si>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</si>
  <si>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</si>
  <si>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</si>
  <si>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</si>
  <si>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</si>
  <si>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</si>
  <si>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</si>
  <si>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</si>
  <si>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</si>
  <si>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</si>
  <si>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</si>
  <si>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</si>
  <si>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</si>
  <si>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</si>
  <si>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</si>
  <si>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</si>
  <si>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</si>
  <si>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</si>
  <si>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</si>
  <si>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</si>
  <si>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</si>
  <si>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</si>
  <si>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</si>
  <si>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</si>
  <si>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</si>
  <si>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</si>
  <si>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</si>
  <si>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</si>
  <si>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</si>
  <si>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</si>
  <si>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</si>
  <si>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</si>
  <si>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</si>
  <si>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</si>
  <si>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</si>
  <si>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</si>
  <si>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</si>
  <si>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</si>
  <si>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</si>
  <si>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</si>
  <si>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</si>
  <si>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</si>
  <si>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</si>
  <si>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</si>
  <si>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</si>
  <si>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</si>
  <si>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</si>
  <si>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</si>
  <si>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</si>
  <si>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</si>
  <si>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</si>
  <si>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</si>
  <si>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</si>
  <si>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</si>
  <si>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</si>
  <si>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</si>
  <si>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</si>
  <si>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</si>
  <si>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</si>
  <si>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</si>
  <si>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</si>
  <si>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</si>
  <si>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</si>
  <si>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</si>
  <si>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</si>
  <si>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</si>
  <si>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</si>
  <si>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</si>
  <si>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</si>
  <si>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</si>
  <si>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</si>
  <si>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</si>
  <si>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</si>
  <si>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</si>
  <si>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</si>
  <si>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</si>
  <si>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</si>
  <si>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</si>
  <si>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</si>
  <si>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</si>
  <si>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</si>
  <si>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</si>
  <si>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</si>
  <si>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</si>
  <si>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</si>
  <si>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</si>
  <si>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</si>
  <si>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</si>
  <si>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</si>
  <si>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</si>
  <si>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</si>
  <si>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</si>
  <si>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</si>
  <si>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</si>
  <si>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</si>
  <si>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</si>
  <si>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</si>
  <si>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</si>
  <si>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</si>
  <si>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</si>
  <si>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</si>
  <si>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</si>
  <si>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</si>
  <si>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</si>
  <si>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</si>
  <si>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</si>
  <si>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</si>
  <si>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</si>
  <si>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</si>
  <si>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</si>
  <si>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</si>
  <si>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</si>
  <si>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</si>
  <si>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</si>
  <si>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</si>
  <si>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</si>
  <si>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</si>
  <si>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</si>
  <si>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</si>
  <si>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</si>
  <si>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</si>
  <si>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</si>
  <si>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</si>
  <si>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</si>
  <si>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</si>
  <si>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</si>
  <si>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</si>
  <si>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</si>
  <si>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</si>
  <si>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</si>
  <si>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</si>
  <si>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</si>
  <si>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</si>
  <si>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</si>
  <si>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</si>
  <si>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</si>
  <si>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</si>
  <si>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</si>
  <si>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</si>
  <si>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</si>
  <si>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</si>
  <si>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</si>
  <si>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</si>
  <si>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</si>
  <si>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</si>
  <si>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</si>
  <si>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</si>
  <si>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</si>
  <si>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</si>
  <si>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</si>
  <si>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</si>
  <si>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</si>
  <si>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</si>
  <si>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</si>
  <si>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</si>
  <si>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</si>
  <si>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</si>
  <si>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</si>
  <si>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</si>
  <si>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</si>
  <si>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</si>
  <si>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</si>
  <si>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</si>
  <si>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</si>
  <si>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</si>
  <si>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</si>
  <si>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</si>
  <si>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</si>
  <si>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</si>
  <si>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</si>
  <si>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</si>
  <si>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</si>
  <si>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</si>
  <si>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</si>
  <si>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</si>
  <si>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</si>
  <si>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</si>
  <si>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</si>
  <si>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</si>
  <si>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</si>
  <si>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</si>
  <si>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</si>
  <si>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</si>
  <si>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</si>
  <si>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</si>
  <si>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</si>
  <si>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</si>
  <si>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</si>
  <si>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</si>
  <si>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</si>
  <si>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</si>
  <si>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</si>
  <si>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</si>
  <si>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</si>
  <si>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</si>
  <si>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</si>
  <si>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</si>
  <si>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</si>
  <si>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</si>
  <si>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</si>
  <si>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</si>
  <si>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</si>
  <si>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</si>
  <si>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</si>
  <si>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</si>
  <si>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</si>
  <si>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</si>
  <si>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</si>
  <si>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</si>
  <si>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</si>
  <si>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</si>
  <si>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</si>
  <si>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</si>
  <si>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</si>
  <si>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</si>
  <si>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</si>
  <si>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</si>
  <si>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</si>
  <si>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</si>
  <si>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</si>
  <si>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</si>
  <si>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</si>
  <si>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</si>
  <si>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</si>
  <si>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</si>
  <si>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</si>
  <si>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</si>
  <si>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</si>
  <si>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</si>
  <si>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</si>
  <si>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</si>
  <si>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</si>
  <si>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</si>
  <si>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</si>
  <si>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</si>
  <si>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</si>
  <si>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</si>
  <si>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</si>
  <si>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</si>
  <si>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</si>
  <si>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</si>
  <si>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</si>
  <si>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</si>
  <si>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</si>
  <si>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</si>
  <si>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</si>
  <si>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</si>
  <si>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</si>
  <si>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</si>
  <si>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</si>
  <si>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</si>
  <si>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</si>
  <si>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</si>
  <si>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</si>
  <si>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</si>
  <si>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</si>
  <si>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</si>
  <si>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</si>
  <si>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</si>
  <si>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</si>
  <si>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</si>
  <si>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</si>
  <si>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</si>
  <si>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</si>
  <si>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</si>
  <si>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</si>
  <si>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</si>
  <si>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</si>
  <si>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</si>
  <si>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</si>
  <si>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</si>
  <si>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</si>
  <si>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</si>
  <si>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</si>
  <si>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</si>
  <si>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</si>
  <si>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</si>
  <si>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</si>
  <si>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</si>
  <si>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</si>
  <si>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</si>
  <si>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</si>
  <si>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</si>
  <si>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</si>
  <si>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</si>
  <si>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</si>
  <si>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</si>
  <si>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</si>
  <si>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</si>
  <si>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</si>
  <si>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</si>
  <si>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</si>
  <si>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</si>
  <si>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</si>
  <si>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</si>
  <si>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</si>
  <si>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</si>
  <si>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</si>
  <si>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</si>
  <si>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</si>
  <si>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</si>
  <si>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</si>
  <si>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</si>
  <si>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</si>
  <si>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</si>
  <si>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</si>
  <si>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</si>
  <si>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</si>
  <si>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</si>
  <si>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</si>
  <si>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</si>
  <si>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</si>
  <si>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</si>
  <si>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</si>
  <si>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</si>
  <si>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</si>
  <si>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</si>
  <si>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</si>
  <si>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</si>
  <si>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</si>
  <si>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</si>
  <si>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</si>
  <si>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</si>
  <si>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</si>
  <si>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</si>
  <si>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</si>
  <si>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</si>
  <si>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</si>
  <si>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</si>
  <si>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</si>
  <si>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</si>
  <si>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</si>
  <si>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</si>
  <si>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</si>
  <si>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</si>
  <si>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</si>
  <si>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</si>
  <si>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</si>
  <si>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</si>
  <si>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</si>
  <si>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</si>
  <si>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</si>
  <si>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</si>
  <si>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</si>
  <si>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</si>
  <si>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</si>
  <si>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</si>
  <si>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</si>
  <si>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</si>
  <si>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</si>
  <si>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</si>
  <si>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</si>
  <si>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</si>
  <si>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</si>
  <si>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</si>
  <si>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</si>
  <si>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</si>
  <si>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</si>
  <si>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</si>
  <si>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</si>
  <si>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</si>
  <si>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</si>
  <si>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</si>
  <si>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</si>
  <si>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</si>
  <si>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</si>
  <si>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</si>
  <si>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</si>
  <si>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</si>
  <si>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</si>
  <si>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</si>
  <si>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</si>
  <si>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</si>
  <si>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</si>
  <si>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</si>
  <si>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</si>
  <si>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</si>
  <si>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</si>
  <si>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</si>
  <si>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</si>
  <si>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</si>
  <si>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</si>
  <si>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</si>
  <si>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</si>
  <si>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</si>
  <si>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</si>
  <si>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</si>
  <si>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</si>
  <si>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</si>
  <si>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</si>
  <si>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</si>
  <si>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</si>
  <si>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</si>
  <si>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</si>
  <si>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</si>
  <si>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</si>
  <si>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</si>
  <si>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</si>
  <si>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</si>
  <si>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</si>
  <si>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</si>
  <si>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</si>
  <si>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</si>
  <si>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</si>
  <si>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</si>
  <si>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</si>
  <si>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</si>
  <si>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</si>
  <si>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</si>
  <si>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</si>
  <si>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</si>
  <si>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</si>
  <si>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</si>
  <si>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</si>
  <si>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</si>
  <si>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</si>
  <si>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</si>
  <si>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</si>
  <si>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</si>
  <si>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</si>
  <si>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</si>
  <si>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</si>
  <si>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</si>
  <si>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</si>
  <si>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</si>
  <si>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</si>
  <si>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</si>
  <si>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</si>
  <si>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</si>
  <si>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</si>
  <si>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</si>
  <si>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</si>
  <si>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</si>
  <si>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</si>
  <si>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</si>
  <si>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</si>
  <si>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</si>
  <si>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</si>
  <si>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</si>
  <si>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</si>
  <si>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</si>
  <si>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</si>
  <si>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</si>
  <si>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</si>
  <si>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</si>
  <si>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</si>
  <si>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</si>
  <si>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</si>
  <si>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</si>
  <si>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</si>
  <si>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</si>
  <si>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</si>
  <si>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</si>
  <si>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</si>
  <si>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</si>
  <si>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</si>
  <si>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</si>
  <si>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</si>
  <si>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</si>
  <si>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</si>
  <si>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</si>
  <si>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</si>
  <si>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</si>
  <si>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</si>
  <si>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</si>
  <si>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</si>
  <si>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</si>
  <si>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</si>
  <si>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</si>
  <si>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</si>
  <si>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</si>
  <si>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</si>
  <si>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</si>
  <si>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</si>
  <si>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</si>
  <si>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</si>
  <si>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</si>
  <si>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</si>
  <si>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</si>
  <si>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</si>
  <si>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</si>
  <si>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</si>
  <si>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</si>
  <si>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</si>
  <si>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</si>
  <si>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</si>
  <si>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</si>
  <si>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</si>
  <si>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</si>
  <si>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</si>
  <si>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</si>
  <si>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</si>
  <si>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</si>
  <si>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</si>
  <si>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</si>
  <si>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</si>
  <si>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</si>
  <si>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</si>
  <si>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</si>
  <si>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</si>
  <si>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</si>
  <si>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</si>
  <si>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</si>
  <si>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</si>
  <si>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</si>
  <si>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</si>
  <si>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</si>
  <si>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</si>
  <si>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</si>
  <si>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</si>
  <si>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</si>
  <si>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</si>
  <si>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</si>
  <si>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</si>
  <si>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</si>
  <si>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</si>
  <si>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</si>
  <si>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</si>
  <si>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</si>
  <si>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</si>
  <si>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</si>
  <si>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</si>
  <si>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</si>
  <si>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</si>
  <si>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</si>
  <si>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</si>
  <si>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</si>
  <si>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</si>
  <si>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</si>
  <si>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</si>
  <si>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</si>
  <si>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</si>
  <si>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</si>
  <si>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</si>
  <si>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</si>
  <si>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</si>
  <si>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</si>
  <si>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</si>
  <si>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</si>
  <si>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</si>
  <si>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</si>
  <si>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</si>
  <si>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</si>
  <si>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</si>
  <si>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</si>
  <si>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</si>
  <si>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</si>
  <si>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</si>
  <si>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</si>
  <si>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</si>
  <si>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</si>
  <si>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</si>
  <si>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</si>
  <si>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</si>
  <si>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</si>
  <si>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</si>
  <si>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</si>
  <si>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</si>
  <si>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</si>
  <si>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</si>
  <si>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</si>
  <si>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</si>
  <si>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</si>
  <si>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</si>
  <si>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</si>
  <si>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</si>
  <si>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</si>
  <si>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</si>
  <si>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</si>
  <si>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</si>
  <si>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</si>
  <si>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</si>
  <si>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</si>
  <si>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</si>
  <si>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</si>
  <si>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</si>
  <si>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</si>
  <si>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</si>
  <si>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</si>
  <si>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</si>
  <si>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</si>
  <si>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</si>
  <si>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</si>
  <si>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</si>
  <si>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</si>
  <si>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</si>
  <si>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</si>
  <si>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</si>
  <si>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</si>
  <si>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</si>
  <si>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</si>
  <si>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</si>
  <si>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</si>
  <si>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</si>
  <si>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</si>
  <si>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</si>
  <si>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</si>
  <si>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</si>
  <si>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</si>
  <si>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</si>
  <si>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</si>
  <si>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</si>
  <si>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</si>
  <si>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</si>
  <si>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</si>
  <si>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</si>
  <si>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</si>
  <si>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</si>
  <si>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</si>
  <si>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</si>
  <si>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</si>
  <si>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</si>
  <si>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</si>
  <si>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</si>
  <si>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</si>
  <si>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</si>
  <si>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</si>
  <si>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</si>
  <si>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</si>
  <si>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</si>
  <si>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</si>
  <si>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</si>
  <si>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</si>
  <si>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</si>
  <si>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</si>
  <si>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</si>
  <si>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</si>
  <si>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</si>
  <si>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</si>
  <si>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</si>
  <si>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</si>
  <si>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</si>
  <si>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</si>
  <si>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</si>
  <si>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</si>
  <si>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</si>
  <si>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</si>
  <si>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</si>
  <si>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</si>
  <si>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</si>
  <si>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</si>
  <si>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</si>
  <si>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</si>
  <si>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</si>
  <si>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</si>
  <si>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</si>
  <si>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</si>
  <si>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</si>
  <si>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</si>
  <si>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</si>
  <si>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</si>
  <si>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</si>
  <si>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</si>
  <si>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</si>
  <si>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</si>
  <si>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</si>
  <si>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</si>
  <si>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</si>
  <si>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</si>
  <si>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</si>
  <si>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</si>
  <si>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</si>
  <si>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</si>
  <si>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</si>
  <si>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</si>
  <si>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</si>
  <si>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</si>
  <si>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</si>
  <si>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</si>
  <si>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</si>
  <si>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</si>
  <si>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</si>
  <si>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</si>
  <si>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</si>
  <si>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</si>
  <si>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</si>
  <si>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</si>
  <si>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</si>
  <si>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</si>
  <si>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</si>
  <si>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</si>
  <si>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</si>
  <si>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</si>
  <si>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</si>
  <si>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</si>
  <si>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</si>
  <si>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</si>
  <si>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</si>
  <si>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</si>
  <si>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</si>
  <si>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</si>
  <si>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</si>
  <si>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</si>
  <si>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</si>
  <si>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</si>
  <si>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</si>
  <si>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</si>
  <si>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</si>
  <si>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</si>
  <si>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</si>
  <si>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</si>
  <si>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</si>
  <si>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</si>
  <si>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</si>
  <si>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</si>
  <si>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</si>
  <si>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</si>
  <si>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</si>
  <si>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</si>
  <si>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</si>
  <si>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</si>
  <si>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</si>
  <si>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</si>
  <si>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</si>
  <si>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</si>
  <si>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</si>
  <si>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</si>
  <si>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</si>
  <si>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</si>
  <si>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</si>
  <si>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</si>
  <si>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</si>
  <si>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</si>
  <si>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</si>
  <si>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</si>
  <si>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</si>
  <si>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</si>
  <si>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</si>
  <si>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</si>
  <si>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</si>
  <si>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</si>
  <si>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</si>
  <si>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</si>
  <si>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</si>
  <si>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</si>
  <si>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</si>
  <si>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</si>
  <si>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</si>
  <si>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</si>
  <si>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</si>
  <si>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</si>
  <si>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</si>
  <si>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</si>
  <si>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</si>
  <si>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</si>
  <si>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</si>
  <si>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</si>
  <si>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</si>
  <si>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</si>
  <si>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</si>
  <si>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</si>
  <si>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</si>
  <si>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</si>
  <si>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</si>
  <si>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</si>
  <si>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</si>
  <si>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</si>
  <si>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</si>
  <si>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</si>
  <si>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</si>
  <si>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</si>
  <si>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</si>
  <si>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</si>
  <si>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</si>
  <si>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</si>
  <si>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</si>
  <si>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</si>
  <si>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</si>
  <si>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</si>
  <si>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</si>
  <si>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</si>
  <si>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</si>
  <si>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</si>
  <si>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</si>
  <si>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</si>
  <si>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</si>
  <si>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</si>
  <si>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</si>
  <si>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</si>
  <si>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</si>
  <si>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</si>
  <si>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</si>
  <si>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</si>
  <si>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</si>
  <si>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</si>
  <si>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</si>
  <si>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</si>
  <si>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</si>
  <si>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</si>
  <si>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</si>
  <si>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</si>
  <si>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</si>
  <si>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</si>
  <si>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</si>
  <si>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</si>
  <si>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</si>
  <si>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</si>
  <si>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</si>
  <si>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</si>
  <si>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</si>
  <si>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</si>
  <si>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</si>
  <si>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</si>
  <si>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</si>
  <si>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</si>
  <si>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</si>
  <si>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</si>
  <si>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</si>
  <si>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</si>
  <si>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</si>
  <si>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</si>
  <si>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</si>
  <si>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</si>
  <si>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</si>
  <si>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</si>
  <si>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</si>
  <si>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</si>
  <si>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</si>
  <si>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</si>
  <si>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</si>
  <si>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</si>
  <si>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</si>
  <si>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</si>
  <si>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</si>
  <si>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</si>
  <si>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</si>
  <si>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</si>
  <si>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</si>
  <si>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</si>
  <si>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</si>
  <si>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</si>
  <si>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</si>
  <si>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</si>
  <si>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</si>
  <si>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</si>
  <si>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</si>
  <si>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</si>
  <si>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</si>
  <si>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</si>
  <si>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</si>
  <si>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</si>
  <si>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</si>
  <si>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</si>
  <si>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</si>
  <si>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</si>
  <si>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</si>
  <si>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</si>
  <si>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</si>
  <si>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</si>
  <si>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</si>
  <si>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</si>
  <si>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</si>
  <si>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</si>
  <si>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</si>
  <si>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</si>
  <si>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</si>
  <si>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</si>
  <si>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</si>
  <si>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</si>
  <si>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</si>
  <si>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</si>
  <si>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</si>
  <si>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</si>
  <si>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</si>
  <si>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</si>
  <si>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</si>
  <si>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</si>
  <si>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</si>
  <si>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</si>
  <si>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</si>
  <si>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</si>
  <si>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</si>
  <si>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</si>
  <si>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</si>
  <si>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</si>
  <si>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</si>
  <si>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</si>
  <si>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</si>
  <si>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</si>
  <si>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</si>
  <si>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</si>
  <si>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</si>
  <si>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</si>
  <si>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</si>
  <si>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</si>
  <si>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</si>
  <si>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</si>
  <si>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</si>
  <si>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</si>
  <si>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</si>
  <si>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</si>
  <si>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</si>
  <si>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</si>
  <si>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</si>
  <si>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</si>
  <si>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</si>
  <si>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</si>
  <si>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</si>
  <si>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</si>
  <si>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</si>
  <si>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</si>
  <si>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</si>
  <si>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</si>
  <si>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</si>
  <si>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</si>
  <si>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</si>
  <si>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</si>
  <si>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</si>
  <si>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</si>
  <si>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</si>
  <si>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</si>
  <si>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</si>
  <si>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</si>
  <si>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</si>
  <si>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</si>
  <si>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</si>
  <si>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</si>
  <si>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</si>
  <si>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</si>
  <si>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</si>
  <si>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</si>
  <si>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</si>
  <si>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</si>
  <si>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</si>
  <si>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</si>
  <si>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</si>
  <si>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</si>
  <si>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</si>
  <si>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</si>
  <si>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</si>
  <si>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</si>
  <si>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</si>
  <si>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</si>
  <si>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</si>
  <si>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</si>
  <si>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</si>
  <si>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</si>
  <si>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</si>
  <si>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</si>
  <si>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</si>
  <si>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</si>
  <si>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</si>
  <si>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</si>
  <si>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</si>
  <si>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</si>
  <si>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</si>
  <si>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</si>
  <si>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</si>
  <si>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</si>
  <si>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</si>
  <si>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</si>
  <si>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</si>
  <si>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</si>
  <si>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</si>
  <si>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</si>
  <si>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</si>
  <si>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</si>
  <si>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</si>
  <si>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</si>
  <si>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</si>
  <si>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</si>
  <si>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</si>
  <si>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</si>
  <si>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</si>
  <si>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</si>
  <si>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</si>
  <si>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</si>
  <si>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</si>
  <si>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</si>
  <si>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</si>
  <si>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</si>
  <si>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</si>
  <si>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</si>
  <si>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</si>
  <si>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</si>
  <si>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</si>
  <si>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</si>
  <si>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</si>
  <si>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</si>
  <si>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</si>
  <si>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</si>
  <si>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</si>
  <si>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</si>
  <si>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</si>
  <si>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</si>
  <si>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</si>
  <si>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</si>
  <si>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</si>
  <si>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</si>
  <si>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</si>
  <si>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</si>
  <si>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</si>
  <si>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</si>
  <si>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</si>
  <si>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</si>
  <si>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</si>
  <si>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</si>
  <si>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</si>
  <si>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</si>
  <si>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</si>
  <si>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</si>
  <si>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</si>
  <si>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</si>
  <si>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</si>
  <si>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</si>
  <si>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</si>
  <si>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</si>
  <si>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</si>
  <si>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</si>
  <si>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</si>
  <si>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</si>
  <si>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</si>
  <si>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</si>
  <si>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</si>
  <si>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</si>
  <si>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</si>
  <si>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</si>
  <si>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</si>
  <si>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</si>
  <si>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</si>
  <si>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</si>
  <si>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</si>
  <si>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</si>
  <si>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</si>
  <si>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</si>
  <si>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</si>
  <si>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</si>
  <si>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</si>
  <si>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</si>
  <si>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</si>
  <si>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</si>
  <si>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</si>
  <si>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</si>
  <si>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</si>
  <si>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</si>
  <si>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</si>
  <si>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</si>
  <si>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</si>
  <si>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</si>
  <si>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</si>
  <si>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</si>
  <si>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</si>
  <si>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</si>
  <si>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</si>
  <si>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</si>
  <si>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</si>
  <si>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</si>
  <si>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</si>
  <si>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</si>
  <si>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</si>
  <si>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</si>
  <si>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</si>
  <si>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</si>
  <si>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</si>
  <si>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</si>
  <si>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</si>
  <si>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</si>
  <si>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</si>
  <si>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</si>
  <si>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</si>
  <si>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</si>
  <si>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</si>
  <si>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</si>
  <si>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</si>
  <si>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</si>
  <si>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</si>
  <si>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</si>
  <si>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</si>
  <si>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</si>
  <si>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</si>
  <si>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</si>
  <si>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</si>
  <si>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</si>
  <si>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</si>
  <si>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</si>
  <si>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</si>
  <si>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</si>
  <si>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</si>
  <si>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</si>
  <si>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</si>
  <si>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</si>
  <si>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</si>
  <si>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</si>
  <si>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</si>
  <si>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</si>
  <si>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</si>
  <si>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</si>
  <si>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</si>
  <si>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</si>
  <si>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</si>
  <si>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</si>
  <si>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</si>
  <si>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</si>
  <si>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</si>
  <si>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</si>
  <si>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</si>
  <si>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</si>
  <si>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</si>
  <si>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</si>
  <si>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</si>
  <si>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</si>
  <si>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</si>
  <si>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</si>
  <si>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</si>
  <si>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</si>
  <si>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</si>
  <si>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</si>
  <si>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</si>
  <si>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</si>
  <si>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</si>
  <si>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</si>
  <si>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</si>
  <si>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</si>
  <si>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</si>
  <si>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</si>
  <si>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</si>
  <si>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</si>
  <si>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</si>
  <si>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</si>
  <si>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</si>
  <si>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</si>
  <si>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</si>
  <si>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</si>
  <si>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</si>
  <si>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</si>
  <si>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</si>
  <si>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</si>
  <si>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</si>
  <si>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</si>
  <si>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</si>
  <si>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</si>
  <si>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</si>
  <si>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</si>
  <si>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</si>
  <si>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</si>
  <si>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</si>
  <si>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</si>
  <si>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</si>
  <si>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</si>
  <si>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</si>
  <si>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</si>
  <si>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</si>
  <si>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</si>
  <si>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</si>
  <si>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</si>
  <si>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</si>
  <si>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</si>
  <si>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</si>
  <si>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</si>
  <si>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</si>
  <si>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</si>
  <si>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</si>
  <si>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</si>
  <si>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</si>
  <si>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</si>
  <si>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</si>
  <si>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</si>
  <si>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</si>
  <si>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</si>
  <si>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</si>
  <si>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</si>
  <si>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</si>
  <si>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</si>
  <si>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</si>
  <si>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</si>
  <si>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</si>
  <si>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</si>
  <si>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</si>
  <si>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</si>
  <si>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</si>
  <si>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</si>
  <si>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</si>
  <si>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</si>
  <si>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</si>
  <si>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</si>
  <si>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</si>
  <si>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</si>
  <si>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</si>
  <si>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</si>
  <si>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</si>
  <si>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</si>
  <si>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</si>
  <si>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</si>
  <si>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</si>
  <si>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</si>
  <si>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</si>
  <si>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</si>
  <si>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</si>
  <si>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</si>
  <si>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</si>
  <si>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</si>
  <si>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</si>
  <si>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</si>
  <si>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</si>
  <si>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</si>
  <si>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</si>
  <si>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</si>
  <si>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</si>
  <si>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</si>
  <si>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</si>
  <si>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</si>
  <si>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</si>
  <si>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</si>
  <si>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</si>
  <si>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</si>
  <si>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</si>
  <si>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</si>
  <si>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</si>
  <si>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</si>
  <si>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</si>
  <si>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</si>
  <si>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</si>
  <si>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</si>
  <si>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</si>
  <si>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</si>
  <si>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</si>
  <si>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</si>
  <si>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</si>
  <si>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</si>
  <si>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</si>
  <si>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</si>
  <si>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</si>
  <si>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</si>
  <si>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</si>
  <si>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</si>
  <si>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</si>
  <si>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</si>
  <si>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</si>
  <si>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</si>
  <si>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</si>
  <si>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</si>
  <si>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</si>
  <si>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</si>
  <si>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</si>
  <si>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</si>
  <si>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</si>
  <si>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</si>
  <si>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</si>
  <si>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</si>
  <si>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</si>
  <si>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</si>
  <si>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</si>
  <si>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</si>
  <si>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</si>
  <si>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</si>
  <si>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</si>
  <si>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</si>
  <si>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</si>
  <si>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</si>
  <si>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</si>
  <si>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</si>
  <si>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</si>
  <si>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</si>
  <si>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</si>
  <si>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</si>
  <si>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</si>
  <si>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</si>
  <si>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</si>
  <si>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</si>
  <si>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</si>
  <si>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</si>
  <si>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</si>
  <si>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</si>
  <si>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</si>
  <si>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</si>
  <si>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</si>
  <si>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</si>
  <si>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</si>
  <si>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</si>
  <si>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</si>
  <si>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</si>
  <si>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</si>
  <si>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</si>
  <si>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</si>
  <si>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</si>
  <si>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</si>
  <si>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</si>
  <si>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</si>
  <si>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</si>
  <si>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</si>
  <si>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</si>
  <si>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</si>
  <si>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</si>
  <si>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</si>
  <si>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</si>
  <si>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</si>
  <si>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</si>
  <si>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</si>
  <si>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</si>
  <si>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</si>
  <si>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</si>
  <si>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</si>
  <si>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</si>
  <si>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</si>
  <si>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</si>
  <si>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</si>
  <si>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</si>
  <si>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</si>
  <si>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</si>
  <si>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</si>
  <si>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</si>
  <si>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</si>
  <si>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</si>
  <si>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</si>
  <si>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</si>
  <si>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</si>
  <si>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</si>
  <si>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</si>
  <si>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</si>
  <si>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</si>
  <si>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</si>
  <si>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</si>
  <si>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</si>
  <si>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</si>
  <si>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</si>
  <si>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</si>
  <si>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</si>
  <si>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</si>
  <si>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</si>
  <si>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</si>
  <si>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</si>
  <si>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</si>
  <si>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</si>
  <si>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</si>
  <si>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</si>
  <si>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</si>
  <si>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</si>
  <si>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</si>
  <si>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</si>
  <si>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</si>
  <si>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</si>
  <si>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</si>
  <si>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</si>
  <si>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</si>
  <si>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</si>
  <si>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</si>
  <si>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</si>
  <si>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</si>
  <si>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</si>
  <si>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</si>
  <si>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</si>
  <si>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</si>
  <si>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</si>
  <si>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</si>
  <si>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</si>
  <si>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</si>
  <si>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</si>
  <si>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</si>
  <si>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</si>
  <si>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</si>
  <si>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</si>
  <si>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</si>
  <si>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</si>
  <si>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</si>
  <si>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</si>
  <si>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</si>
  <si>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</si>
  <si>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</si>
  <si>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</si>
  <si>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</si>
  <si>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</si>
  <si>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</si>
  <si>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</si>
  <si>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</si>
  <si>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</si>
  <si>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</si>
  <si>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</si>
  <si>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</si>
  <si>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</si>
  <si>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</si>
  <si>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</si>
  <si>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</si>
  <si>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</si>
  <si>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</si>
  <si>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</si>
  <si>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</si>
  <si>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</si>
  <si>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</si>
  <si>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</si>
  <si>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</si>
  <si>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</si>
  <si>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</si>
  <si>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</si>
  <si>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</si>
  <si>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</si>
  <si>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</si>
  <si>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</si>
  <si>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</si>
  <si>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</si>
  <si>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</si>
  <si>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</si>
  <si>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</si>
  <si>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</si>
  <si>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</si>
  <si>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</si>
  <si>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</si>
  <si>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</si>
  <si>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</si>
  <si>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</si>
  <si>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</si>
  <si>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</si>
  <si>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</si>
  <si>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</si>
  <si>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</si>
  <si>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</si>
  <si>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</si>
  <si>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</si>
  <si>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</si>
  <si>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</si>
  <si>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</si>
  <si>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</si>
  <si>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</si>
  <si>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</si>
  <si>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</si>
  <si>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</si>
  <si>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</si>
  <si>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</si>
  <si>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</si>
  <si>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</si>
  <si>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</si>
  <si>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</si>
  <si>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</si>
  <si>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</si>
  <si>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</si>
  <si>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</si>
  <si>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</si>
  <si>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</si>
  <si>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</si>
  <si>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</si>
  <si>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</si>
  <si>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</si>
  <si>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</si>
  <si>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</si>
  <si>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</si>
  <si>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</si>
  <si>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</si>
  <si>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</si>
  <si>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</si>
  <si>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</si>
  <si>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</si>
  <si>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</si>
  <si>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</si>
  <si>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</si>
  <si>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</si>
  <si>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</si>
  <si>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</si>
  <si>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</si>
  <si>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</si>
  <si>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</si>
  <si>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</si>
  <si>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</si>
  <si>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</si>
  <si>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</si>
  <si>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</si>
  <si>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</si>
  <si>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</si>
  <si>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</si>
  <si>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</si>
  <si>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</si>
  <si>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</si>
  <si>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</si>
  <si>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</si>
  <si>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</si>
  <si>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</si>
  <si>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</si>
  <si>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</si>
  <si>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</si>
  <si>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</si>
  <si>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</si>
  <si>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</si>
  <si>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</si>
  <si>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</si>
  <si>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</si>
  <si>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</si>
  <si>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</si>
  <si>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</si>
  <si>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</si>
  <si>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</si>
  <si>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</si>
  <si>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</si>
  <si>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</si>
  <si>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</si>
  <si>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</si>
  <si>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</si>
  <si>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</si>
  <si>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</si>
  <si>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</si>
  <si>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</si>
  <si>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</si>
  <si>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</si>
  <si>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</si>
  <si>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</si>
  <si>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</si>
  <si>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</si>
  <si>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</si>
  <si>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</si>
  <si>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</si>
  <si>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</si>
  <si>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</si>
  <si>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</si>
  <si>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</si>
  <si>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</si>
  <si>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</si>
  <si>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</si>
  <si>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</si>
  <si>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</si>
  <si>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</si>
  <si>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</si>
  <si>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</si>
  <si>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</si>
  <si>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</si>
  <si>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</si>
  <si>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</si>
  <si>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</si>
  <si>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</si>
  <si>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</si>
  <si>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</si>
  <si>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</si>
  <si>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</si>
  <si>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</si>
  <si>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</si>
  <si>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</si>
  <si>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</si>
  <si>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</si>
  <si>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</si>
  <si>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</si>
  <si>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</si>
  <si>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</si>
  <si>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</si>
  <si>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</si>
  <si>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</si>
  <si>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</si>
  <si>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</si>
  <si>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</si>
  <si>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</si>
  <si>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</si>
  <si>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</si>
  <si>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</si>
  <si>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</si>
  <si>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</si>
  <si>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</si>
  <si>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</si>
  <si>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</si>
  <si>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</si>
  <si>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</si>
  <si>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</si>
  <si>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</si>
  <si>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</si>
  <si>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</si>
  <si>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</si>
  <si>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</si>
  <si>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</si>
  <si>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</si>
  <si>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</si>
  <si>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</si>
  <si>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</si>
  <si>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</si>
  <si>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</si>
  <si>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</si>
  <si>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</si>
  <si>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</si>
  <si>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</si>
  <si>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</si>
  <si>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</si>
  <si>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</si>
  <si>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</si>
  <si>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</si>
  <si>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</si>
  <si>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</si>
  <si>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</si>
  <si>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</si>
  <si>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</si>
  <si>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</si>
  <si>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</si>
  <si>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</si>
  <si>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</si>
  <si>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</si>
  <si>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</si>
  <si>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</si>
  <si>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</si>
  <si>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</si>
  <si>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</si>
  <si>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</si>
  <si>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</si>
  <si>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</si>
  <si>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</si>
  <si>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</si>
  <si>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</si>
  <si>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</si>
  <si>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</si>
  <si>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</si>
  <si>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</si>
  <si>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</si>
  <si>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</si>
  <si>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</si>
  <si>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</si>
  <si>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</si>
  <si>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</si>
  <si>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</si>
  <si>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</si>
  <si>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</si>
  <si>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</si>
  <si>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</si>
  <si>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</si>
  <si>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</si>
  <si>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</si>
  <si>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</si>
  <si>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</si>
  <si>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</si>
  <si>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</si>
  <si>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</si>
  <si>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</si>
  <si>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</si>
  <si>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</si>
  <si>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</si>
  <si>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</si>
  <si>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</si>
  <si>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</si>
  <si>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</si>
  <si>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</si>
  <si>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</si>
  <si>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</si>
  <si>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</si>
  <si>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</si>
  <si>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</si>
  <si>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</si>
  <si>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</si>
  <si>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</si>
  <si>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</si>
  <si>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</si>
  <si>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</si>
  <si>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</si>
  <si>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</si>
  <si>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</si>
  <si>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</si>
  <si>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</si>
  <si>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</si>
  <si>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</si>
  <si>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</si>
  <si>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</si>
  <si>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</si>
  <si>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</si>
  <si>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</si>
  <si>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</si>
  <si>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</si>
  <si>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</si>
  <si>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</si>
  <si>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</si>
  <si>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</si>
  <si>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</si>
  <si>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</si>
  <si>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</si>
  <si>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</si>
  <si>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</si>
  <si>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</si>
  <si>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</si>
  <si>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</si>
  <si>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</si>
  <si>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</si>
  <si>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</si>
  <si>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</si>
  <si>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</si>
  <si>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</si>
  <si>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</si>
  <si>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</si>
  <si>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</si>
  <si>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</si>
  <si>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</si>
  <si>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</si>
  <si>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</si>
  <si>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</si>
  <si>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</si>
  <si>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</si>
  <si>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</si>
  <si>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</si>
  <si>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</si>
  <si>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</si>
  <si>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</si>
  <si>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</si>
  <si>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</si>
  <si>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</si>
  <si>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</si>
  <si>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</si>
  <si>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</si>
  <si>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</si>
  <si>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</si>
  <si>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</si>
  <si>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</si>
  <si>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</si>
  <si>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</si>
  <si>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</si>
  <si>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</si>
  <si>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</si>
  <si>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</si>
  <si>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</si>
  <si>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</si>
  <si>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</si>
  <si>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</si>
  <si>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</si>
  <si>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</si>
  <si>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</si>
  <si>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</si>
  <si>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</si>
  <si>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</si>
  <si>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</si>
  <si>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</si>
  <si>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</si>
  <si>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</si>
  <si>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</si>
  <si>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</si>
  <si>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</si>
  <si>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</si>
  <si>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</si>
  <si>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</si>
  <si>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</si>
  <si>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</si>
  <si>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</si>
  <si>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</si>
  <si>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</si>
  <si>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</si>
  <si>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</si>
  <si>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</si>
  <si>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</si>
  <si>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</si>
  <si>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</si>
  <si>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</si>
  <si>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</si>
  <si>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</si>
  <si>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</si>
  <si>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</si>
  <si>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</si>
  <si>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</si>
  <si>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</si>
  <si>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</si>
  <si>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</si>
  <si>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</si>
  <si>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</si>
  <si>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</si>
  <si>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</si>
  <si>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</si>
  <si>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</si>
  <si>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</si>
  <si>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</si>
  <si>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</si>
  <si>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</si>
  <si>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</si>
  <si>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</si>
  <si>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</si>
  <si>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</si>
  <si>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</si>
  <si>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</si>
  <si>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</si>
  <si>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</si>
  <si>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</si>
  <si>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</si>
  <si>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</si>
  <si>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</si>
  <si>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</si>
  <si>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</si>
  <si>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</si>
  <si>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</si>
  <si>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</si>
  <si>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</si>
  <si>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</si>
  <si>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</si>
  <si>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</si>
  <si>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</si>
  <si>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</si>
  <si>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</si>
  <si>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</si>
  <si>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</si>
  <si>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</si>
  <si>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</si>
  <si>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</si>
  <si>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</si>
  <si>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</si>
  <si>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</si>
  <si>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</si>
  <si>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</si>
  <si>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</si>
  <si>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</si>
  <si>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</si>
  <si>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</si>
  <si>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</si>
  <si>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</si>
  <si>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</si>
  <si>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</si>
  <si>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</si>
  <si>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</si>
  <si>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</si>
  <si>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</si>
  <si>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</si>
  <si>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</si>
  <si>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</si>
  <si>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</si>
  <si>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</si>
  <si>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</si>
  <si>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</si>
  <si>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</si>
  <si>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</si>
  <si>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</si>
  <si>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</si>
  <si>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</si>
  <si>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</si>
  <si>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</si>
  <si>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</si>
  <si>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</si>
  <si>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</si>
  <si>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</si>
  <si>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</si>
  <si>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</si>
  <si>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</si>
  <si>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</si>
  <si>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</si>
  <si>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</si>
  <si>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</si>
  <si>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</si>
  <si>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</si>
  <si>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</si>
  <si>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</si>
  <si>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</si>
  <si>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</si>
  <si>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</si>
  <si>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</si>
  <si>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</si>
  <si>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</si>
  <si>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</si>
  <si>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</si>
  <si>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</si>
  <si>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</si>
  <si>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</si>
  <si>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</si>
  <si>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</si>
  <si>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</si>
  <si>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</si>
  <si>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</si>
  <si>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</si>
  <si>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</si>
  <si>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</si>
  <si>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</si>
  <si>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</si>
  <si>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</si>
  <si>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</si>
  <si>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</si>
  <si>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</si>
  <si>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</si>
  <si>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</si>
  <si>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</si>
  <si>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</si>
  <si>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</si>
  <si>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</si>
  <si>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</si>
  <si>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</si>
  <si>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</si>
  <si>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</si>
  <si>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</si>
  <si>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</si>
  <si>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</si>
  <si>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</si>
  <si>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</si>
  <si>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</si>
  <si>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</si>
  <si>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</si>
  <si>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</si>
  <si>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</si>
  <si>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</si>
  <si>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</si>
  <si>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</si>
  <si>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</si>
  <si>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</si>
  <si>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</si>
  <si>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</si>
  <si>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</si>
  <si>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</si>
  <si>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</si>
  <si>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</si>
  <si>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</si>
  <si>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</si>
  <si>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</si>
  <si>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</si>
  <si>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</si>
  <si>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</si>
  <si>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</si>
  <si>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</si>
  <si>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</si>
  <si>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</si>
  <si>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</si>
  <si>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</si>
  <si>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</si>
  <si>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</si>
  <si>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</si>
  <si>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</si>
  <si>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</si>
  <si>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</si>
  <si>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</si>
  <si>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</si>
  <si>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</si>
  <si>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</si>
  <si>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</si>
  <si>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</si>
  <si>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</si>
  <si>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</si>
  <si>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</si>
  <si>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</si>
  <si>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</si>
  <si>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</si>
  <si>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</si>
  <si>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</si>
  <si>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</si>
  <si>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</si>
  <si>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</si>
  <si>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</si>
  <si>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</si>
  <si>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</si>
  <si>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</si>
  <si>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</si>
  <si>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</si>
  <si>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</si>
  <si>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</si>
  <si>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</si>
  <si>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</si>
  <si>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</si>
  <si>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</si>
  <si>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</si>
  <si>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</si>
  <si>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</si>
  <si>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</si>
  <si>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</si>
  <si>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</si>
  <si>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</si>
  <si>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</si>
  <si>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</si>
  <si>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</si>
  <si>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</si>
  <si>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</si>
  <si>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</si>
  <si>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</si>
  <si>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</si>
  <si>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</si>
  <si>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</si>
  <si>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</si>
  <si>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</si>
  <si>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</si>
  <si>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</si>
  <si>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</si>
  <si>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</si>
  <si>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</si>
  <si>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</si>
  <si>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</si>
  <si>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</si>
  <si>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</si>
  <si>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</si>
  <si>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</si>
  <si>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</si>
  <si>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</si>
  <si>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</si>
  <si>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</si>
  <si>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</si>
  <si>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</si>
  <si>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</si>
  <si>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</si>
  <si>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</si>
  <si>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</si>
  <si>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</si>
  <si>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</si>
  <si>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</si>
  <si>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</si>
  <si>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</si>
  <si>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</si>
  <si>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</si>
  <si>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</si>
  <si>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</si>
  <si>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</si>
  <si>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</si>
  <si>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</si>
  <si>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</si>
  <si>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</si>
  <si>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</si>
  <si>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</si>
  <si>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</si>
  <si>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</si>
  <si>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</si>
  <si>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</si>
  <si>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</si>
  <si>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</si>
  <si>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</si>
  <si>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</si>
  <si>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</si>
  <si>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</si>
  <si>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</si>
  <si>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</si>
  <si>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</si>
  <si>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</si>
  <si>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</si>
  <si>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</si>
  <si>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</si>
  <si>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</si>
  <si>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</si>
  <si>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</si>
  <si>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</si>
  <si>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</si>
  <si>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</si>
  <si>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</si>
  <si>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</si>
  <si>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</si>
  <si>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</si>
  <si>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</si>
  <si>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</si>
  <si>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</si>
  <si>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</si>
  <si>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</si>
  <si>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</si>
  <si>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</si>
  <si>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</si>
  <si>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</si>
  <si>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</si>
  <si>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</si>
  <si>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</si>
  <si>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</si>
  <si>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</si>
  <si>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</si>
  <si>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</si>
  <si>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</si>
  <si>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</si>
  <si>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</si>
  <si>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</si>
  <si>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</si>
  <si>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</si>
  <si>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</si>
  <si>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</si>
  <si>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</si>
  <si>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</si>
  <si>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</si>
  <si>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</si>
  <si>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</si>
  <si>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</si>
  <si>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</si>
  <si>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</si>
  <si>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</si>
  <si>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</si>
  <si>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</si>
  <si>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</si>
  <si>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</si>
  <si>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</si>
  <si>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</si>
  <si>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</si>
  <si>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</si>
  <si>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</si>
  <si>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</si>
  <si>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</si>
  <si>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</si>
  <si>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</si>
  <si>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</si>
  <si>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</si>
  <si>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</si>
  <si>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</si>
  <si>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</si>
  <si>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</si>
  <si>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</si>
  <si>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</si>
  <si>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</si>
  <si>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</si>
  <si>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</si>
  <si>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</si>
  <si>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</si>
  <si>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</si>
  <si>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</si>
  <si>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</si>
  <si>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</si>
  <si>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</si>
  <si>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</si>
  <si>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</si>
  <si>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</si>
  <si>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</si>
  <si>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</si>
  <si>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</si>
  <si>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</si>
  <si>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</si>
  <si>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</si>
  <si>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</si>
  <si>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</si>
  <si>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</si>
  <si>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</si>
  <si>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</si>
  <si>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</si>
  <si>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</si>
  <si>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</si>
  <si>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</si>
  <si>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</si>
  <si>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</si>
  <si>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</si>
  <si>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</si>
  <si>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</si>
  <si>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</si>
  <si>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</si>
  <si>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</si>
  <si>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</si>
  <si>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</si>
  <si>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</si>
  <si>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</si>
  <si>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</si>
  <si>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</si>
  <si>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</si>
  <si>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</si>
  <si>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</si>
  <si>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</si>
  <si>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</si>
  <si>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</si>
  <si>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</si>
  <si>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</si>
  <si>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</si>
  <si>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</si>
  <si>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</si>
  <si>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</si>
  <si>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</si>
  <si>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</si>
  <si>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</si>
  <si>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</si>
  <si>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</si>
  <si>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</si>
  <si>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</si>
  <si>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</si>
  <si>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</si>
  <si>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</si>
  <si>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</si>
  <si>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</si>
  <si>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</si>
  <si>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</si>
  <si>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</si>
  <si>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</si>
  <si>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</si>
  <si>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</si>
  <si>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</si>
  <si>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</si>
  <si>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</si>
  <si>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</si>
  <si>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</si>
  <si>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</si>
  <si>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</si>
  <si>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</si>
  <si>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</si>
  <si>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</si>
  <si>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</si>
  <si>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</si>
  <si>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</si>
  <si>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</si>
  <si>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</si>
  <si>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</si>
  <si>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</si>
  <si>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</si>
  <si>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</si>
  <si>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</si>
  <si>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</si>
  <si>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</si>
  <si>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</si>
  <si>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</si>
  <si>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</si>
  <si>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</si>
  <si>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</si>
  <si>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</si>
  <si>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</si>
  <si>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</si>
  <si>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</si>
  <si>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</si>
  <si>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</si>
  <si>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</si>
  <si>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</si>
  <si>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</si>
  <si>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</si>
  <si>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</si>
  <si>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</si>
  <si>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</si>
  <si>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</si>
  <si>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</si>
  <si>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</si>
  <si>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</si>
  <si>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</si>
  <si>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</si>
  <si>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</si>
  <si>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</si>
  <si>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</si>
  <si>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</si>
  <si>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</si>
  <si>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</si>
  <si>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</si>
  <si>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</si>
  <si>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</si>
  <si>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</si>
  <si>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</si>
  <si>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</si>
  <si>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</si>
  <si>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</si>
  <si>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</si>
  <si>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</si>
  <si>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</si>
  <si>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</si>
  <si>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</si>
  <si>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</si>
  <si>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</si>
  <si>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</si>
  <si>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</si>
  <si>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</si>
  <si>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</si>
  <si>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</si>
  <si>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</si>
  <si>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</si>
  <si>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</si>
  <si>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</si>
  <si>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</si>
  <si>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</si>
  <si>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</si>
  <si>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</si>
  <si>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</si>
  <si>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</si>
  <si>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</si>
  <si>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</si>
  <si>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</si>
  <si>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</si>
  <si>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</si>
  <si>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</si>
  <si>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</si>
  <si>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</si>
  <si>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</si>
  <si>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</si>
  <si>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</si>
  <si>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</si>
  <si>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</si>
  <si>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</si>
  <si>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</si>
  <si>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</si>
  <si>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</si>
  <si>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</si>
  <si>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</si>
  <si>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</si>
  <si>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</si>
  <si>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</si>
  <si>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</si>
  <si>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</si>
  <si>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</si>
  <si>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</si>
  <si>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</si>
  <si>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</si>
  <si>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</si>
  <si>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</si>
  <si>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</si>
  <si>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</si>
  <si>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</si>
  <si>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</si>
  <si>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</si>
  <si>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</si>
  <si>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</si>
  <si>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</si>
  <si>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</si>
  <si>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</si>
  <si>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</si>
  <si>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</si>
  <si>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</si>
  <si>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</si>
  <si>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</si>
  <si>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</si>
  <si>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</si>
  <si>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</si>
  <si>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</si>
  <si>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</si>
  <si>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</si>
  <si>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</si>
  <si>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</si>
  <si>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</si>
  <si>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</si>
  <si>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</si>
  <si>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</si>
  <si>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</si>
  <si>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</si>
  <si>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</si>
  <si>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</si>
  <si>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</si>
  <si>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</si>
  <si>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</si>
  <si>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</si>
  <si>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</si>
  <si>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</si>
  <si>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</si>
  <si>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</si>
  <si>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</si>
  <si>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</si>
  <si>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</si>
  <si>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</si>
  <si>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</si>
  <si>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</si>
  <si>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</si>
  <si>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</si>
  <si>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</si>
  <si>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</si>
  <si>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</si>
  <si>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</si>
  <si>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</si>
  <si>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</si>
  <si>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</si>
  <si>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</si>
  <si>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</si>
  <si>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</si>
  <si>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</si>
  <si>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</si>
  <si>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</si>
  <si>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</si>
  <si>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</si>
  <si>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</si>
  <si>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</si>
  <si>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</si>
  <si>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</si>
  <si>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</si>
  <si>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</si>
  <si>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</si>
  <si>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</si>
  <si>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</si>
  <si>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</si>
  <si>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</si>
  <si>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</si>
  <si>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</si>
  <si>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</si>
  <si>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</si>
  <si>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</si>
  <si>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</si>
  <si>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</si>
  <si>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</si>
  <si>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</si>
  <si>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</si>
  <si>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</si>
  <si>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</si>
  <si>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</si>
  <si>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</si>
  <si>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</si>
  <si>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</si>
  <si>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</si>
  <si>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</si>
  <si>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</si>
  <si>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</si>
  <si>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</si>
  <si>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</si>
  <si>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</si>
  <si>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</si>
  <si>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</si>
  <si>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</si>
  <si>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</si>
  <si>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</si>
  <si>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</si>
  <si>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</si>
  <si>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</si>
  <si>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</si>
  <si>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</si>
  <si>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</si>
  <si>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</si>
  <si>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</si>
  <si>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</si>
  <si>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</si>
  <si>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</si>
  <si>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</si>
  <si>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</si>
  <si>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</si>
  <si>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</si>
  <si>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</si>
  <si>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</si>
  <si>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</si>
  <si>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</si>
  <si>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</si>
  <si>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</si>
  <si>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</si>
  <si>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</si>
  <si>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</si>
  <si>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</si>
  <si>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</si>
  <si>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</si>
  <si>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</si>
  <si>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</si>
  <si>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</si>
  <si>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</si>
  <si>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</si>
  <si>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</si>
  <si>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</si>
  <si>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</si>
  <si>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</si>
  <si>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</si>
  <si>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</si>
  <si>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</si>
  <si>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</si>
  <si>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</si>
  <si>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</si>
  <si>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</si>
  <si>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</si>
  <si>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</si>
  <si>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</si>
  <si>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</si>
  <si>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</si>
  <si>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</si>
  <si>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</si>
  <si>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</si>
  <si>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</si>
  <si>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</si>
  <si>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</si>
  <si>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</si>
  <si>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</si>
  <si>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</si>
  <si>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</si>
  <si>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</si>
  <si>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</si>
  <si>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</si>
  <si>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</si>
  <si>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</si>
  <si>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</si>
  <si>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</si>
  <si>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</si>
  <si>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</si>
  <si>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</si>
  <si>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</si>
  <si>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</si>
  <si>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</si>
  <si>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</si>
  <si>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</si>
  <si>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</si>
  <si>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</si>
  <si>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</si>
  <si>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</si>
  <si>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</si>
  <si>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</si>
  <si>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</si>
  <si>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</si>
  <si>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</si>
  <si>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</si>
  <si>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</si>
  <si>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</si>
  <si>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</si>
  <si>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</si>
  <si>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</si>
  <si>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</si>
  <si>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</si>
  <si>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</si>
  <si>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</si>
  <si>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</si>
  <si>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</si>
  <si>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</si>
  <si>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</si>
  <si>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</si>
  <si>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</si>
  <si>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</si>
  <si>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</si>
  <si>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</si>
  <si>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</si>
  <si>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</si>
  <si>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</si>
  <si>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</si>
  <si>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</si>
  <si>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</si>
  <si>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</si>
  <si>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</si>
  <si>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</si>
  <si>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</si>
  <si>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</si>
  <si>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</si>
  <si>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</si>
  <si>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</si>
  <si>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</si>
  <si>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</si>
  <si>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</si>
  <si>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</si>
  <si>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</si>
  <si>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</si>
  <si>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</si>
  <si>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</si>
  <si>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</si>
  <si>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</si>
  <si>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</si>
  <si>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</si>
  <si>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</si>
  <si>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</si>
  <si>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</si>
  <si>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</si>
  <si>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</si>
  <si>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</si>
  <si>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</si>
  <si>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</si>
  <si>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</si>
  <si>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</si>
  <si>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</si>
  <si>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</si>
  <si>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</si>
  <si>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</si>
  <si>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</si>
  <si>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</si>
  <si>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</si>
  <si>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</si>
  <si>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</si>
  <si>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</si>
  <si>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</si>
  <si>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</si>
  <si>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</si>
  <si>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</si>
  <si>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</si>
  <si>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</si>
  <si>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</si>
  <si>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</si>
  <si>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</si>
  <si>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</si>
  <si>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</si>
  <si>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</si>
  <si>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</si>
  <si>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</si>
  <si>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</si>
  <si>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</si>
  <si>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</si>
  <si>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</si>
  <si>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</si>
  <si>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</si>
  <si>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</si>
  <si>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</si>
  <si>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</si>
  <si>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</si>
  <si>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</si>
  <si>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</si>
  <si>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</si>
  <si>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</si>
  <si>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</si>
  <si>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</si>
  <si>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</si>
  <si>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</si>
  <si>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</si>
  <si>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</si>
  <si>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</si>
  <si>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</si>
  <si>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</si>
  <si>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</si>
  <si>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</si>
  <si>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</si>
  <si>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</si>
  <si>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</si>
  <si>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</si>
  <si>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</si>
  <si>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</si>
  <si>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</si>
  <si>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</si>
  <si>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</si>
  <si>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</si>
  <si>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</si>
  <si>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</si>
  <si>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</si>
  <si>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</si>
  <si>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</si>
  <si>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</si>
  <si>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</si>
  <si>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</si>
  <si>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</si>
  <si>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</si>
  <si>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</si>
  <si>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</si>
  <si>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</si>
  <si>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</si>
  <si>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</si>
  <si>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</si>
  <si>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</si>
  <si>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</si>
  <si>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</si>
  <si>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</si>
  <si>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</si>
  <si>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</si>
  <si>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</si>
  <si>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</si>
  <si>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</si>
  <si>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</si>
  <si>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</si>
  <si>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</si>
  <si>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</si>
  <si>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</si>
  <si>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</si>
  <si>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</si>
  <si>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</si>
  <si>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</si>
  <si>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</si>
  <si>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</si>
  <si>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</si>
  <si>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</si>
  <si>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</si>
  <si>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</si>
  <si>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</si>
  <si>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</si>
  <si>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</si>
  <si>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</si>
  <si>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</si>
  <si>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</si>
  <si>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</si>
  <si>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</si>
  <si>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</si>
  <si>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</si>
  <si>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</si>
  <si>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</si>
  <si>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</si>
  <si>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</si>
  <si>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</si>
  <si>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</si>
  <si>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</si>
  <si>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</si>
  <si>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</si>
  <si>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</si>
  <si>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</si>
  <si>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</si>
  <si>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</si>
  <si>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</si>
  <si>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</si>
  <si>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</si>
  <si>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</si>
  <si>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</si>
  <si>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</si>
  <si>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</si>
  <si>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</si>
  <si>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</si>
  <si>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</si>
  <si>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</si>
  <si>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</si>
  <si>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</si>
  <si>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</si>
  <si>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</si>
  <si>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</si>
  <si>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</si>
  <si>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</si>
  <si>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</si>
  <si>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</si>
  <si>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</si>
  <si>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</si>
  <si>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</si>
  <si>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</si>
  <si>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</si>
  <si>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</si>
  <si>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</si>
  <si>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</si>
  <si>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</si>
  <si>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</si>
  <si>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</si>
  <si>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</si>
  <si>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</si>
  <si>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</si>
  <si>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</si>
  <si>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</si>
  <si>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</si>
  <si>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</si>
  <si>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</si>
  <si>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</si>
  <si>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</si>
  <si>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</si>
  <si>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</si>
  <si>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</si>
  <si>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</si>
  <si>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</si>
  <si>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</si>
  <si>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</si>
  <si>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</si>
  <si>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</si>
  <si>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</si>
  <si>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</si>
  <si>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</si>
  <si>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</si>
  <si>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</si>
  <si>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</si>
  <si>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</si>
  <si>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</si>
  <si>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</si>
  <si>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</si>
  <si>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</si>
  <si>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</si>
  <si>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</si>
  <si>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</si>
  <si>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</si>
  <si>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</si>
  <si>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</si>
  <si>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</si>
  <si>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</si>
  <si>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</si>
  <si>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</si>
  <si>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</si>
  <si>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</si>
  <si>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</si>
  <si>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</si>
  <si>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</si>
  <si>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</si>
  <si>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</si>
  <si>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</si>
  <si>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</si>
  <si>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</si>
  <si>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</si>
  <si>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</si>
  <si>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</si>
  <si>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</si>
  <si>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</si>
  <si>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</si>
  <si>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</si>
  <si>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</si>
  <si>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</si>
  <si>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</si>
  <si>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</si>
  <si>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</si>
  <si>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</si>
  <si>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</si>
  <si>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</si>
  <si>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</si>
  <si>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</si>
  <si>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</si>
  <si>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</si>
  <si>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</si>
  <si>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</si>
  <si>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</si>
  <si>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</si>
  <si>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</si>
  <si>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</si>
  <si>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</si>
  <si>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</si>
  <si>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</si>
  <si>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</si>
  <si>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</si>
  <si>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</si>
  <si>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</si>
  <si>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</si>
  <si>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</si>
  <si>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</si>
  <si>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</si>
  <si>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</si>
  <si>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</si>
  <si>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</si>
  <si>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</si>
  <si>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</si>
  <si>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</si>
  <si>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</si>
  <si>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</si>
  <si>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</si>
  <si>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</si>
  <si>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</si>
  <si>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</si>
  <si>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</si>
  <si>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</si>
  <si>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</si>
  <si>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</si>
  <si>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</si>
  <si>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</si>
  <si>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</si>
  <si>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</si>
  <si>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</si>
  <si>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</si>
  <si>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</si>
  <si>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</si>
  <si>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</si>
  <si>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</si>
  <si>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</si>
  <si>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</si>
  <si>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</si>
  <si>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</si>
  <si>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</si>
  <si>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</si>
  <si>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</si>
  <si>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</si>
  <si>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</si>
  <si>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</si>
  <si>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</si>
  <si>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</si>
  <si>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</si>
  <si>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</si>
  <si>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</si>
  <si>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</si>
  <si>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</si>
  <si>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</si>
  <si>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</si>
  <si>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</si>
  <si>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</si>
  <si>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</si>
  <si>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</si>
  <si>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</si>
  <si>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</si>
  <si>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</si>
  <si>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</si>
  <si>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</si>
  <si>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</si>
  <si>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</si>
  <si>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</si>
  <si>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</si>
  <si>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</si>
  <si>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</si>
  <si>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</si>
  <si>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</si>
  <si>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</si>
  <si>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</si>
  <si>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</si>
  <si>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</si>
  <si>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</si>
  <si>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</si>
  <si>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</si>
  <si>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</si>
  <si>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</si>
  <si>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</si>
  <si>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</si>
  <si>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</si>
  <si>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</si>
  <si>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</si>
  <si>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</si>
  <si>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</si>
  <si>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</si>
  <si>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</si>
  <si>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</si>
  <si>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</si>
  <si>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</si>
  <si>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</si>
  <si>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</si>
  <si>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</si>
  <si>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</si>
  <si>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</si>
  <si>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</si>
  <si>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</si>
  <si>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</si>
  <si>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</si>
  <si>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</si>
  <si>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</si>
  <si>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</si>
  <si>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</si>
  <si>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</si>
  <si>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</si>
  <si>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</si>
  <si>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</si>
  <si>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</si>
  <si>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</si>
  <si>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</si>
  <si>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</si>
  <si>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</si>
  <si>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</si>
  <si>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</si>
  <si>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</si>
  <si>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</si>
  <si>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</si>
  <si>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</si>
  <si>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</si>
  <si>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</si>
  <si>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</si>
  <si>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</si>
  <si>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</si>
  <si>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</si>
  <si>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</si>
  <si>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</si>
  <si>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</si>
  <si>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</si>
  <si>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</si>
  <si>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</si>
  <si>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</si>
  <si>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</si>
  <si>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</si>
  <si>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</si>
  <si>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</si>
  <si>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</si>
  <si>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</si>
  <si>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</si>
  <si>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</si>
  <si>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</si>
  <si>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</si>
  <si>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</si>
  <si>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</si>
  <si>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</si>
  <si>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</si>
  <si>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</si>
  <si>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</si>
  <si>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</si>
  <si>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</si>
  <si>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</si>
  <si>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</si>
  <si>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</si>
  <si>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</si>
  <si>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</si>
  <si>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</si>
  <si>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</si>
  <si>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</si>
  <si>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</si>
  <si>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</si>
  <si>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</si>
  <si>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</si>
  <si>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</si>
  <si>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</si>
  <si>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</si>
  <si>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</si>
  <si>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</si>
  <si>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</si>
  <si>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</si>
  <si>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</si>
  <si>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</si>
  <si>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</si>
  <si>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</si>
  <si>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</si>
  <si>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</si>
  <si>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</si>
  <si>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</si>
  <si>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</si>
  <si>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</si>
  <si>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</si>
  <si>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</si>
  <si>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</si>
  <si>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</si>
  <si>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</si>
  <si>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</si>
  <si>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</si>
  <si>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</si>
  <si>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</si>
  <si>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</si>
  <si>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</si>
  <si>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</si>
  <si>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</si>
  <si>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</si>
  <si>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</si>
  <si>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</si>
  <si>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</si>
  <si>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</si>
  <si>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</si>
  <si>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</si>
  <si>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</si>
  <si>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</si>
  <si>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</si>
  <si>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</si>
  <si>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</si>
  <si>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</si>
  <si>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</si>
  <si>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</si>
  <si>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</si>
  <si>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</si>
  <si>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</si>
  <si>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</si>
  <si>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</si>
  <si>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</si>
  <si>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</si>
  <si>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</si>
  <si>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</si>
  <si>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</si>
  <si>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</si>
  <si>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</si>
  <si>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</si>
  <si>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</si>
  <si>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</si>
  <si>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</si>
  <si>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</si>
  <si>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</si>
  <si>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</si>
  <si>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</si>
  <si>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</si>
  <si>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</si>
  <si>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</si>
  <si>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</si>
  <si>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</si>
  <si>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</si>
  <si>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</si>
  <si>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</si>
  <si>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</si>
  <si>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</si>
  <si>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</si>
  <si>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</si>
  <si>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</si>
  <si>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</si>
  <si>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</si>
  <si>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</si>
  <si>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</si>
  <si>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</si>
  <si>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</si>
  <si>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</si>
  <si>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</si>
  <si>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</si>
  <si>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</si>
  <si>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</si>
  <si>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</si>
  <si>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</si>
  <si>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</si>
  <si>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</si>
  <si>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</si>
  <si>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</si>
  <si>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</si>
  <si>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</si>
  <si>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</si>
  <si>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</si>
  <si>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</si>
  <si>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</si>
  <si>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</si>
  <si>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</si>
  <si>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</si>
  <si>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</si>
  <si>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</si>
  <si>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</si>
  <si>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</si>
  <si>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</si>
  <si>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</si>
  <si>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</si>
  <si>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</si>
  <si>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</si>
  <si>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</si>
  <si>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</si>
  <si>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</si>
  <si>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</si>
  <si>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</si>
  <si>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</si>
  <si>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</si>
  <si>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</si>
  <si>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</si>
  <si>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</si>
  <si>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</si>
  <si>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</si>
  <si>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</si>
  <si>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</si>
  <si>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</si>
  <si>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</si>
  <si>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</si>
  <si>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</si>
  <si>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</si>
  <si>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</si>
  <si>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</si>
  <si>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</si>
  <si>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</si>
  <si>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</si>
  <si>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</si>
  <si>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</si>
  <si>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</si>
  <si>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</si>
  <si>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</si>
  <si>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</si>
  <si>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</si>
  <si>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</si>
  <si>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</si>
  <si>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</si>
  <si>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</si>
  <si>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</si>
  <si>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</si>
  <si>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</si>
  <si>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</si>
  <si>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</si>
  <si>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</si>
  <si>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</si>
  <si>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</si>
  <si>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</si>
  <si>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</si>
  <si>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</si>
  <si>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</si>
  <si>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</si>
  <si>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</si>
  <si>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</si>
  <si>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</si>
  <si>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</si>
  <si>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</si>
  <si>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</si>
  <si>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</si>
  <si>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</si>
  <si>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</si>
  <si>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</si>
  <si>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</si>
  <si>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</si>
  <si>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</si>
  <si>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</si>
  <si>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</si>
  <si>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</si>
  <si>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</si>
  <si>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</si>
  <si>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</si>
  <si>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</si>
  <si>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</si>
  <si>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</si>
  <si>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</si>
  <si>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</si>
  <si>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</si>
  <si>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</si>
  <si>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</si>
  <si>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</si>
  <si>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</si>
  <si>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</si>
  <si>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</si>
  <si>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</si>
  <si>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</si>
  <si>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</si>
  <si>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</si>
  <si>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</si>
  <si>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</si>
  <si>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</si>
  <si>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</si>
  <si>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</si>
  <si>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</si>
  <si>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</si>
  <si>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</si>
  <si>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</si>
  <si>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</si>
  <si>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</si>
  <si>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</si>
  <si>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</si>
  <si>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</si>
  <si>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</si>
  <si>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</si>
  <si>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</si>
  <si>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</si>
  <si>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</si>
  <si>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</si>
  <si>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</si>
  <si>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</si>
  <si>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</si>
  <si>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</si>
  <si>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</si>
  <si>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</si>
  <si>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</si>
  <si>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</si>
  <si>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</si>
  <si>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</si>
  <si>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</si>
  <si>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</si>
  <si>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</si>
  <si>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</si>
  <si>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</si>
  <si>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</si>
  <si>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</si>
  <si>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</si>
  <si>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</si>
  <si>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</si>
  <si>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</si>
  <si>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</si>
  <si>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</si>
  <si>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</si>
  <si>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</si>
  <si>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</si>
  <si>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</si>
  <si>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</si>
  <si>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</si>
  <si>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</si>
  <si>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</si>
  <si>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</si>
  <si>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</si>
  <si>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</si>
  <si>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</si>
  <si>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</si>
  <si>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</si>
  <si>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</si>
  <si>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</si>
  <si>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</si>
  <si>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</si>
  <si>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</si>
  <si>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</si>
  <si>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</si>
  <si>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</si>
  <si>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</si>
  <si>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</si>
  <si>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</si>
  <si>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</si>
  <si>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</si>
  <si>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</si>
  <si>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</si>
  <si>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</si>
  <si>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</si>
  <si>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</si>
  <si>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</si>
  <si>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</si>
  <si>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</si>
  <si>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</si>
  <si>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</si>
  <si>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</si>
  <si>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</si>
  <si>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</si>
  <si>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</si>
  <si>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</si>
  <si>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</si>
  <si>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</si>
  <si>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</si>
  <si>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</si>
  <si>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</si>
  <si>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</si>
  <si>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</si>
  <si>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</si>
  <si>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</si>
  <si>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</si>
  <si>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</si>
  <si>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</si>
  <si>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</si>
  <si>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</si>
  <si>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</si>
  <si>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</si>
  <si>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</si>
  <si>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</si>
  <si>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</si>
  <si>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</si>
  <si>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</si>
  <si>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</si>
  <si>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</si>
  <si>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</si>
  <si>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</si>
  <si>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</si>
  <si>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</si>
  <si>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</si>
  <si>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</si>
  <si>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</si>
  <si>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</si>
  <si>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</si>
  <si>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</si>
  <si>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</si>
  <si>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</si>
  <si>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</si>
  <si>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</si>
  <si>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</si>
  <si>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</si>
  <si>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</si>
  <si>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</si>
  <si>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</si>
  <si>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</si>
  <si>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</si>
  <si>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</si>
  <si>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</si>
  <si>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</si>
  <si>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</si>
  <si>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</si>
  <si>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</si>
  <si>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</si>
  <si>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</si>
  <si>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</si>
  <si>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</si>
  <si>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</si>
  <si>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</si>
  <si>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</si>
  <si>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</si>
  <si>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</si>
  <si>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</si>
  <si>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</si>
  <si>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</si>
  <si>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</si>
  <si>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</si>
  <si>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</si>
  <si>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</si>
  <si>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</si>
  <si>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</si>
  <si>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</si>
  <si>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</si>
  <si>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</si>
  <si>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</si>
  <si>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</si>
  <si>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</si>
  <si>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</si>
  <si>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</si>
  <si>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</si>
  <si>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</si>
  <si>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</si>
  <si>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</si>
  <si>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</si>
  <si>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</si>
  <si>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</si>
  <si>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</si>
  <si>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</si>
  <si>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</si>
  <si>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</si>
  <si>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</si>
  <si>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</si>
  <si>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</si>
  <si>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</si>
  <si>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</si>
  <si>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</si>
  <si>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</si>
  <si>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</si>
  <si>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</si>
  <si>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</si>
  <si>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</si>
  <si>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</si>
  <si>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</si>
  <si>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</si>
  <si>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</si>
  <si>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</si>
  <si>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</si>
  <si>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</si>
  <si>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</si>
  <si>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</si>
  <si>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</si>
  <si>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</si>
  <si>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</si>
  <si>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</si>
  <si>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</si>
  <si>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</si>
  <si>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</si>
  <si>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</si>
  <si>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</si>
  <si>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</si>
  <si>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</si>
  <si>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</si>
  <si>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</si>
  <si>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</si>
  <si>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</si>
  <si>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</si>
  <si>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</si>
  <si>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</si>
  <si>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</si>
  <si>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</si>
  <si>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</si>
  <si>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</si>
  <si>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</si>
  <si>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</si>
  <si>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</si>
  <si>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</si>
  <si>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</si>
  <si>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</si>
  <si>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</si>
  <si>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</si>
  <si>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</si>
  <si>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</si>
  <si>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</si>
  <si>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</si>
  <si>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</si>
  <si>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</si>
  <si>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</si>
  <si>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</si>
  <si>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</si>
  <si>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</si>
  <si>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</si>
  <si>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</si>
  <si>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</si>
  <si>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</si>
  <si>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</si>
  <si>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</si>
  <si>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</si>
  <si>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</si>
  <si>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</si>
  <si>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</si>
  <si>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</si>
  <si>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</si>
  <si>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</si>
  <si>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</si>
  <si>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</si>
  <si>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</si>
  <si>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</si>
  <si>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</si>
  <si>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</si>
  <si>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</si>
  <si>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</si>
  <si>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</si>
  <si>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</si>
  <si>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</si>
  <si>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</si>
  <si>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</si>
  <si>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</si>
  <si>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</si>
  <si>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</si>
  <si>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</si>
  <si>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</si>
  <si>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</si>
  <si>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</si>
  <si>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</si>
  <si>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</si>
  <si>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</si>
  <si>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</si>
  <si>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</si>
  <si>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</si>
  <si>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</si>
  <si>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</si>
  <si>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</si>
  <si>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</si>
  <si>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</si>
  <si>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</si>
  <si>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</si>
  <si>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</si>
  <si>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</si>
  <si>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</si>
  <si>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</si>
  <si>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</si>
  <si>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</si>
  <si>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</si>
  <si>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</si>
  <si>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</si>
  <si>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</si>
  <si>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</si>
  <si>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</si>
  <si>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</si>
  <si>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</si>
  <si>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</si>
  <si>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</si>
  <si>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</si>
  <si>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</si>
  <si>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</si>
  <si>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</si>
  <si>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</si>
  <si>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</si>
  <si>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</si>
  <si>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</si>
  <si>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</si>
  <si>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</si>
  <si>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</si>
  <si>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</si>
  <si>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</si>
  <si>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</si>
  <si>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</si>
  <si>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</si>
  <si>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</si>
  <si>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</si>
  <si>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</si>
  <si>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</si>
  <si>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</si>
  <si>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</si>
  <si>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</si>
  <si>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</si>
  <si>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</si>
  <si>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</si>
  <si>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</si>
  <si>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</si>
  <si>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</si>
  <si>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</si>
  <si>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</si>
  <si>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</si>
  <si>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</si>
  <si>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</si>
  <si>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</si>
  <si>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</si>
  <si>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</si>
  <si>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</si>
  <si>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</si>
  <si>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</si>
  <si>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</si>
  <si>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</si>
  <si>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</si>
  <si>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</si>
  <si>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</si>
  <si>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</si>
  <si>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</si>
  <si>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</si>
  <si>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</si>
  <si>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</si>
  <si>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</si>
  <si>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</si>
  <si>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</si>
  <si>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</si>
  <si>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</si>
  <si>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</si>
  <si>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</si>
  <si>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</si>
  <si>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</si>
  <si>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</si>
  <si>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</si>
  <si>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</si>
  <si>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</si>
  <si>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</si>
  <si>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</si>
  <si>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</si>
  <si>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</si>
  <si>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</si>
  <si>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</si>
  <si>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</si>
  <si>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</si>
  <si>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</si>
  <si>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</si>
  <si>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</si>
  <si>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</si>
  <si>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</si>
  <si>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</si>
  <si>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</si>
  <si>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</si>
  <si>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</si>
  <si>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</si>
  <si>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</si>
  <si>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</si>
  <si>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</si>
  <si>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</si>
  <si>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</si>
  <si>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</si>
  <si>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</si>
  <si>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</si>
  <si>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</si>
  <si>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</si>
  <si>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</si>
  <si>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</si>
  <si>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</si>
  <si>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</si>
  <si>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</si>
  <si>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</si>
  <si>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</si>
  <si>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</si>
  <si>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</si>
  <si>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</si>
  <si>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</si>
  <si>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</si>
  <si>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</si>
  <si>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</si>
  <si>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</si>
  <si>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</si>
  <si>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</si>
  <si>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</si>
  <si>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</si>
  <si>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</si>
  <si>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</si>
  <si>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</si>
  <si>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</si>
  <si>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</si>
  <si>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</si>
  <si>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</si>
  <si>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</si>
  <si>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</si>
  <si>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</si>
  <si>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</si>
  <si>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</si>
  <si>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</si>
  <si>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</si>
  <si>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</si>
  <si>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</si>
  <si>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</si>
  <si>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</si>
  <si>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</si>
  <si>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</si>
  <si>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</si>
  <si>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</si>
  <si>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</si>
  <si>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</si>
  <si>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</si>
  <si>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</si>
  <si>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</si>
  <si>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</si>
  <si>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</si>
  <si>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</si>
  <si>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</si>
  <si>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</si>
  <si>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</si>
  <si>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</si>
  <si>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</si>
  <si>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</si>
  <si>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</si>
  <si>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</si>
  <si>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</si>
  <si>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</si>
  <si>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</si>
  <si>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</si>
  <si>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</si>
  <si>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</si>
  <si>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</si>
  <si>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</si>
  <si>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</si>
  <si>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</si>
  <si>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</si>
  <si>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</si>
  <si>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</si>
  <si>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</si>
  <si>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</si>
  <si>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</si>
  <si>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</si>
  <si>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</si>
  <si>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</si>
  <si>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</si>
  <si>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</si>
  <si>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</si>
  <si>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</si>
  <si>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</si>
  <si>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</si>
  <si>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</si>
  <si>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</si>
  <si>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</si>
  <si>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</si>
  <si>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</si>
  <si>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</si>
  <si>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</si>
  <si>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</si>
  <si>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</si>
  <si>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</si>
  <si>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</si>
  <si>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</si>
  <si>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</si>
  <si>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</si>
  <si>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</si>
  <si>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</si>
  <si>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</si>
  <si>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</si>
  <si>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</si>
  <si>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</si>
  <si>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</si>
  <si>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</si>
  <si>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</si>
  <si>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</si>
  <si>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</si>
  <si>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</si>
  <si>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</si>
  <si>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</si>
  <si>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</si>
  <si>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</si>
  <si>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</si>
  <si>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</si>
  <si>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</si>
  <si>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</si>
  <si>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</si>
  <si>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</si>
  <si>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</si>
  <si>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</si>
  <si>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</si>
  <si>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</si>
  <si>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</si>
  <si>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</si>
  <si>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</si>
  <si>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</si>
  <si>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</si>
  <si>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</si>
  <si>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</si>
  <si>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</si>
  <si>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</si>
  <si>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</si>
  <si>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</si>
  <si>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</si>
  <si>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</si>
  <si>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</si>
  <si>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</si>
  <si>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</si>
  <si>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</si>
  <si>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</si>
  <si>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</si>
  <si>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</si>
  <si>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</si>
  <si>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</si>
  <si>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</si>
  <si>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</si>
  <si>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</si>
  <si>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</si>
  <si>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</si>
  <si>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</si>
  <si>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</si>
  <si>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</si>
  <si>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</si>
  <si>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</si>
  <si>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</si>
  <si>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</si>
  <si>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</si>
  <si>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</si>
  <si>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</si>
  <si>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</si>
  <si>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</si>
  <si>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</si>
  <si>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</si>
  <si>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</si>
  <si>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</si>
  <si>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</si>
  <si>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</si>
  <si>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</si>
  <si>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</si>
  <si>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</si>
  <si>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</si>
  <si>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</si>
  <si>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</si>
  <si>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</si>
  <si>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</si>
  <si>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</si>
  <si>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</si>
  <si>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</si>
  <si>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</si>
  <si>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</si>
  <si>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</si>
  <si>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</si>
  <si>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</si>
  <si>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</si>
  <si>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</si>
  <si>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</si>
  <si>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</si>
  <si>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</si>
  <si>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</si>
  <si>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</si>
  <si>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</si>
  <si>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</si>
  <si>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</si>
  <si>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</si>
  <si>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</si>
  <si>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</si>
  <si>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</si>
  <si>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</si>
  <si>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</si>
  <si>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</si>
  <si>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</si>
  <si>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</si>
  <si>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</si>
  <si>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</si>
  <si>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</si>
  <si>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</si>
  <si>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</si>
  <si>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</si>
  <si>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</si>
  <si>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</si>
  <si>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</si>
  <si>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</si>
  <si>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</si>
  <si>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</si>
  <si>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</si>
  <si>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</si>
  <si>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</si>
  <si>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</si>
  <si>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</si>
  <si>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</si>
  <si>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</si>
  <si>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</si>
  <si>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</si>
  <si>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</si>
  <si>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</si>
  <si>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</si>
  <si>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</si>
  <si>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</si>
  <si>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</si>
  <si>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</si>
  <si>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</si>
  <si>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</si>
  <si>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</si>
  <si>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</si>
  <si>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</si>
  <si>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</si>
  <si>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</si>
  <si>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</si>
  <si>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</si>
  <si>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</si>
  <si>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</si>
  <si>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</si>
  <si>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</si>
  <si>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</si>
  <si>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</si>
  <si>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</si>
  <si>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</si>
  <si>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</si>
  <si>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</si>
  <si>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</si>
  <si>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</si>
  <si>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</si>
  <si>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</si>
  <si>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</si>
  <si>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</si>
  <si>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</si>
  <si>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</si>
  <si>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</si>
  <si>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</si>
  <si>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</si>
  <si>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</si>
  <si>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</si>
  <si>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</si>
  <si>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</si>
  <si>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</si>
  <si>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</si>
  <si>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</si>
  <si>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</si>
  <si>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</si>
  <si>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</si>
  <si>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</si>
  <si>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</si>
  <si>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</si>
  <si>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</si>
  <si>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</si>
  <si>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</si>
  <si>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</si>
  <si>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</si>
  <si>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</si>
  <si>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</si>
  <si>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</si>
  <si>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</si>
  <si>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</si>
  <si>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</si>
  <si>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</si>
  <si>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</si>
  <si>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</si>
  <si>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</si>
  <si>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</si>
  <si>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</si>
  <si>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</si>
  <si>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</si>
  <si>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</si>
  <si>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</si>
  <si>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</si>
  <si>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</si>
  <si>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</si>
  <si>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</si>
  <si>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</si>
  <si>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</si>
  <si>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</si>
  <si>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</si>
  <si>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</si>
  <si>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</si>
  <si>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</si>
  <si>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</si>
  <si>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</si>
  <si>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</si>
  <si>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</si>
  <si>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</si>
  <si>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</si>
  <si>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</si>
  <si>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</si>
  <si>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</si>
  <si>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</si>
  <si>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</si>
  <si>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</si>
  <si>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</si>
  <si>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</si>
  <si>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</si>
  <si>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</si>
  <si>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</si>
  <si>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</si>
  <si>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</si>
  <si>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</si>
  <si>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</si>
  <si>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</si>
  <si>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</si>
  <si>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</si>
  <si>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</si>
  <si>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</si>
  <si>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</si>
  <si>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</si>
  <si>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</si>
  <si>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</si>
  <si>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</si>
  <si>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</si>
  <si>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</si>
  <si>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</si>
  <si>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</si>
  <si>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</si>
  <si>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</si>
  <si>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</si>
  <si>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</si>
  <si>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</si>
  <si>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</si>
  <si>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</si>
  <si>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</si>
  <si>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</si>
  <si>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</si>
  <si>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</si>
  <si>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</si>
  <si>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</si>
  <si>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</si>
  <si>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</si>
  <si>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</si>
  <si>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</si>
  <si>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</si>
  <si>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</si>
  <si>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</si>
  <si>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</si>
  <si>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</si>
  <si>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</si>
  <si>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</si>
  <si>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</si>
  <si>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</si>
  <si>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</si>
  <si>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</si>
  <si>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</si>
  <si>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</si>
  <si>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</si>
  <si>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</si>
  <si>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</si>
  <si>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</si>
  <si>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</si>
  <si>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</si>
  <si>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</si>
  <si>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</si>
  <si>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</si>
  <si>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</si>
  <si>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</si>
  <si>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</si>
  <si>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</si>
  <si>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</si>
  <si>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</si>
  <si>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</si>
  <si>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</si>
  <si>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</si>
  <si>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</si>
  <si>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</si>
  <si>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</si>
  <si>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</si>
  <si>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</si>
  <si>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</si>
  <si>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</si>
  <si>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</si>
  <si>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</si>
  <si>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</si>
  <si>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</si>
  <si>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</si>
  <si>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</si>
  <si>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</si>
  <si>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</si>
  <si>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</si>
  <si>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</si>
  <si>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</si>
  <si>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</si>
  <si>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</si>
  <si>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</si>
  <si>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</si>
  <si>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</si>
  <si>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</si>
  <si>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</si>
  <si>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</si>
  <si>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</si>
  <si>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</si>
  <si>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</si>
  <si>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</si>
  <si>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</si>
  <si>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</si>
  <si>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</si>
  <si>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</si>
  <si>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</si>
  <si>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</si>
  <si>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</si>
  <si>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</si>
  <si>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</si>
  <si>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</si>
  <si>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</si>
  <si>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</si>
  <si>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</si>
  <si>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</si>
  <si>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</si>
  <si>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</si>
  <si>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</si>
  <si>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</si>
  <si>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</si>
  <si>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</si>
  <si>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</si>
  <si>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</si>
  <si>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</si>
  <si>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</si>
  <si>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</si>
  <si>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</si>
  <si>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</si>
  <si>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</si>
  <si>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</si>
  <si>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</si>
  <si>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</si>
  <si>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</si>
  <si>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</si>
  <si>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</si>
  <si>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</si>
  <si>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</si>
  <si>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</si>
  <si>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</si>
  <si>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</si>
  <si>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</si>
  <si>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</si>
  <si>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</si>
  <si>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</si>
  <si>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</si>
  <si>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</si>
  <si>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</si>
  <si>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</si>
  <si>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</si>
  <si>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</si>
  <si>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</si>
  <si>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</si>
  <si>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</si>
  <si>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</si>
  <si>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</si>
  <si>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</si>
  <si>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</si>
  <si>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</si>
  <si>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</si>
  <si>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</si>
  <si>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</si>
  <si>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</si>
  <si>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</si>
  <si>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</si>
  <si>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</si>
  <si>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</si>
  <si>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</si>
  <si>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</si>
  <si>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</si>
  <si>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</si>
  <si>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</si>
  <si>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</si>
  <si>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</si>
  <si>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</si>
  <si>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</si>
  <si>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</si>
  <si>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</si>
  <si>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</si>
  <si>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</si>
  <si>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</si>
  <si>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</si>
  <si>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</si>
  <si>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</si>
  <si>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</si>
  <si>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</si>
  <si>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</si>
  <si>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</si>
  <si>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</si>
  <si>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</si>
  <si>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</si>
  <si>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</si>
  <si>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</si>
  <si>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</si>
  <si>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</si>
  <si>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</si>
  <si>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</si>
  <si>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</si>
  <si>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</si>
  <si>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</si>
  <si>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</si>
  <si>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</si>
  <si>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</si>
  <si>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</si>
  <si>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</si>
  <si>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</si>
  <si>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</si>
  <si>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</si>
  <si>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</si>
  <si>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</si>
  <si>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</si>
  <si>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</si>
  <si>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</si>
  <si>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</si>
  <si>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</si>
  <si>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</si>
  <si>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</si>
  <si>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</si>
  <si>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</si>
  <si>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</si>
  <si>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</si>
  <si>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</si>
  <si>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</si>
  <si>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</si>
  <si>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</si>
  <si>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</si>
  <si>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</si>
  <si>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</si>
  <si>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</si>
  <si>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</si>
  <si>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</si>
  <si>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</si>
  <si>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</si>
  <si>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</si>
  <si>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</si>
  <si>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</si>
  <si>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</si>
  <si>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</si>
  <si>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</si>
  <si>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</si>
  <si>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</si>
  <si>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</si>
  <si>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</si>
  <si>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</si>
  <si>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</si>
  <si>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</si>
  <si>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</si>
  <si>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</si>
  <si>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</si>
  <si>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</si>
  <si>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</si>
  <si>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</si>
  <si>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</si>
  <si>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</si>
  <si>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</si>
  <si>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</si>
  <si>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</si>
  <si>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</si>
  <si>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</si>
  <si>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</si>
  <si>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</si>
  <si>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</si>
  <si>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</si>
  <si>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</si>
  <si>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</si>
  <si>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</si>
  <si>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</si>
  <si>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</si>
  <si>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</si>
  <si>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</si>
  <si>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</si>
  <si>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</si>
  <si>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</si>
  <si>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</si>
  <si>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</si>
  <si>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</si>
  <si>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</si>
  <si>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</si>
  <si>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</si>
  <si>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</si>
  <si>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</si>
  <si>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</si>
  <si>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</si>
  <si>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</si>
  <si>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</si>
  <si>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</si>
  <si>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</si>
  <si>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</si>
  <si>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</si>
  <si>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</si>
  <si>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</si>
  <si>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</si>
  <si>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</si>
  <si>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</si>
  <si>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</si>
  <si>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</si>
  <si>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</si>
  <si>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</si>
  <si>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</si>
  <si>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</si>
  <si>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</si>
  <si>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</si>
  <si>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</si>
  <si>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</si>
  <si>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</si>
  <si>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</si>
  <si>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</si>
  <si>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</si>
  <si>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</si>
  <si>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</si>
  <si>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</si>
  <si>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</si>
  <si>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</si>
  <si>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</si>
  <si>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</si>
  <si>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</si>
  <si>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</si>
  <si>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</si>
  <si>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</si>
  <si>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</si>
  <si>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</si>
  <si>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</si>
  <si>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</si>
  <si>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</si>
  <si>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</si>
  <si>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</si>
  <si>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</si>
  <si>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</si>
  <si>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</si>
  <si>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</si>
  <si>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</si>
  <si>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</si>
  <si>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</si>
  <si>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</si>
  <si>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</si>
  <si>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</si>
  <si>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</si>
  <si>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</si>
  <si>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</si>
  <si>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</si>
  <si>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</si>
  <si>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</si>
  <si>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</si>
  <si>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</si>
  <si>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</si>
  <si>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</si>
  <si>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</si>
  <si>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</si>
  <si>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</si>
  <si>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</si>
  <si>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</si>
  <si>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</si>
  <si>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</si>
  <si>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</si>
  <si>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</si>
  <si>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</si>
  <si>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</si>
  <si>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</si>
  <si>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</si>
  <si>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</si>
  <si>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</si>
  <si>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</si>
  <si>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</si>
  <si>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</si>
  <si>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</si>
  <si>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</si>
  <si>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</si>
  <si>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</si>
  <si>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</si>
  <si>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</si>
  <si>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</si>
  <si>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</si>
  <si>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</si>
  <si>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</si>
  <si>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</si>
  <si>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</si>
  <si>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</si>
  <si>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</si>
  <si>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</si>
  <si>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</si>
  <si>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</si>
  <si>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</si>
  <si>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</si>
  <si>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</si>
  <si>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</si>
  <si>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</si>
  <si>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</si>
  <si>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</si>
  <si>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</si>
  <si>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</si>
  <si>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</si>
  <si>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</si>
  <si>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</si>
  <si>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</si>
  <si>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</si>
  <si>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</si>
  <si>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</si>
  <si>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</si>
  <si>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</si>
  <si>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</si>
  <si>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</si>
  <si>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</si>
  <si>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</si>
  <si>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</si>
  <si>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</si>
  <si>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</si>
  <si>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</si>
  <si>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</si>
  <si>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</si>
  <si>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</si>
  <si>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</si>
  <si>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</si>
  <si>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</si>
  <si>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</si>
  <si>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</si>
  <si>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</si>
  <si>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</si>
  <si>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</si>
  <si>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</si>
  <si>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</si>
  <si>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</si>
  <si>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</si>
  <si>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</si>
  <si>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</si>
  <si>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</si>
  <si>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</si>
  <si>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</si>
  <si>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</si>
  <si>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</si>
  <si>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</si>
  <si>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</si>
  <si>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</si>
  <si>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</si>
  <si>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</si>
  <si>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</si>
  <si>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</si>
  <si>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</si>
  <si>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</si>
  <si>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</si>
  <si>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</si>
  <si>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</si>
  <si>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</si>
  <si>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</si>
  <si>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</si>
  <si>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</si>
  <si>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</si>
  <si>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</si>
  <si>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</si>
  <si>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</si>
  <si>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</si>
  <si>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</si>
  <si>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</si>
  <si>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</si>
  <si>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</si>
  <si>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</si>
  <si>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</si>
  <si>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</si>
  <si>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</si>
  <si>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</si>
  <si>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</si>
  <si>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</si>
  <si>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</si>
  <si>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</si>
  <si>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</si>
  <si>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</si>
  <si>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</si>
  <si>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</si>
  <si>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</si>
  <si>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</si>
  <si>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</si>
  <si>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</si>
  <si>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</si>
  <si>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</si>
  <si>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</si>
  <si>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</si>
  <si>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</si>
  <si>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</si>
  <si>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</si>
  <si>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</si>
  <si>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</si>
  <si>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</si>
  <si>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</si>
  <si>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</si>
  <si>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</si>
  <si>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</si>
  <si>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</si>
  <si>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</si>
  <si>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</si>
  <si>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</si>
  <si>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</si>
  <si>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</si>
  <si>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</si>
  <si>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</si>
  <si>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</si>
  <si>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</si>
  <si>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</si>
  <si>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</si>
  <si>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</si>
  <si>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</si>
  <si>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</si>
  <si>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</si>
  <si>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</si>
  <si>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</si>
  <si>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</si>
  <si>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</si>
  <si>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</si>
  <si>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</si>
  <si>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</si>
  <si>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</si>
  <si>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</si>
  <si>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</si>
  <si>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</si>
  <si>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</si>
  <si>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</si>
  <si>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</si>
  <si>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</si>
  <si>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</si>
  <si>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</si>
  <si>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</si>
  <si>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</si>
  <si>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</si>
  <si>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</si>
  <si>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</si>
  <si>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</si>
  <si>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</si>
  <si>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</si>
  <si>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</si>
  <si>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</si>
  <si>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</si>
  <si>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</si>
  <si>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</si>
  <si>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</si>
  <si>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</si>
  <si>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</si>
  <si>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</si>
  <si>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</si>
  <si>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</si>
  <si>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</si>
  <si>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</si>
  <si>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</si>
  <si>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</si>
  <si>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</si>
  <si>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</si>
  <si>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</si>
  <si>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</si>
  <si>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</si>
  <si>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</si>
  <si>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</si>
  <si>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</si>
  <si>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</si>
  <si>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</si>
  <si>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</si>
  <si>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</si>
  <si>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</si>
  <si>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</si>
  <si>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</si>
  <si>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</si>
  <si>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</si>
  <si>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</si>
  <si>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</si>
  <si>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</si>
  <si>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</si>
  <si>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</si>
  <si>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</si>
  <si>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</si>
  <si>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</si>
  <si>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</si>
  <si>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</si>
  <si>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</si>
  <si>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</si>
  <si>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</si>
  <si>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</si>
  <si>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</si>
  <si>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</si>
  <si>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</si>
  <si>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</si>
  <si>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</si>
  <si>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</si>
  <si>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</si>
  <si>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</si>
  <si>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</si>
  <si>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</si>
  <si>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</si>
  <si>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</si>
  <si>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</si>
  <si>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</si>
  <si>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</si>
  <si>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</si>
  <si>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</si>
  <si>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</si>
  <si>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</si>
  <si>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</si>
  <si>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</si>
  <si>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</si>
  <si>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</si>
  <si>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</si>
  <si>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</si>
  <si>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</si>
  <si>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</si>
  <si>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</si>
  <si>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</si>
  <si>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</si>
  <si>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</si>
  <si>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</si>
  <si>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</si>
  <si>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</si>
  <si>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</si>
  <si>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</si>
  <si>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</si>
  <si>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</si>
  <si>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</si>
  <si>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</si>
  <si>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</si>
  <si>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</si>
  <si>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</si>
  <si>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</si>
  <si>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</si>
  <si>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</si>
  <si>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</si>
  <si>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</si>
  <si>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</si>
  <si>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</si>
  <si>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</si>
  <si>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</si>
  <si>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</si>
  <si>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</si>
  <si>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</si>
  <si>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</si>
  <si>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</si>
  <si>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</si>
  <si>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</si>
  <si>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</si>
  <si>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</si>
  <si>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</si>
  <si>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</si>
  <si>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</si>
  <si>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</si>
  <si>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</si>
  <si>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</si>
  <si>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</si>
  <si>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</si>
  <si>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</si>
  <si>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</si>
  <si>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</si>
  <si>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</si>
  <si>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</si>
  <si>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</si>
  <si>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</si>
  <si>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</si>
  <si>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</si>
  <si>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</si>
  <si>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</si>
  <si>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</si>
  <si>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</si>
  <si>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</si>
  <si>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</si>
  <si>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</si>
  <si>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</si>
  <si>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</si>
  <si>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</si>
  <si>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</si>
  <si>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</si>
  <si>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</si>
  <si>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</si>
  <si>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</si>
  <si>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</si>
  <si>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</si>
  <si>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</si>
  <si>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</si>
  <si>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</si>
  <si>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</si>
  <si>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</si>
  <si>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</si>
  <si>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</si>
  <si>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</si>
  <si>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</si>
  <si>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</si>
  <si>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</si>
  <si>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</si>
  <si>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</si>
  <si>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</si>
  <si>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</si>
  <si>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</si>
  <si>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</si>
  <si>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</si>
  <si>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</si>
  <si>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</si>
  <si>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</si>
  <si>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</si>
  <si>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</si>
  <si>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</si>
  <si>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</si>
  <si>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</si>
  <si>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</si>
  <si>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</si>
  <si>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</si>
  <si>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</si>
  <si>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</si>
  <si>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</si>
  <si>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</si>
  <si>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</si>
  <si>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</si>
  <si>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</si>
  <si>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</si>
  <si>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</si>
  <si>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</si>
  <si>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</si>
  <si>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</si>
  <si>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</si>
  <si>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</si>
  <si>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</si>
  <si>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</si>
  <si>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</si>
  <si>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</si>
  <si>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</si>
  <si>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</si>
  <si>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</si>
  <si>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</si>
  <si>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</si>
  <si>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</si>
  <si>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</si>
  <si>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</si>
  <si>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</si>
  <si>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</si>
  <si>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</si>
  <si>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</si>
  <si>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</si>
  <si>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</si>
  <si>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</si>
  <si>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</si>
  <si>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</si>
  <si>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</si>
  <si>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</si>
  <si>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</si>
  <si>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</si>
  <si>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</si>
  <si>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</si>
  <si>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</si>
  <si>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</si>
  <si>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</si>
  <si>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</si>
  <si>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</si>
  <si>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</si>
  <si>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</si>
  <si>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</si>
  <si>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</si>
  <si>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</si>
  <si>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</si>
  <si>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</si>
  <si>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</si>
  <si>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</si>
  <si>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</si>
  <si>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</si>
  <si>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</si>
  <si>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</si>
  <si>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</si>
  <si>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</si>
  <si>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</si>
  <si>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</si>
  <si>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</si>
  <si>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</si>
  <si>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</si>
  <si>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</si>
  <si>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</si>
  <si>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</si>
  <si>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</si>
  <si>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</si>
  <si>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</si>
  <si>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</si>
  <si>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</si>
  <si>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</si>
  <si>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</si>
  <si>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</si>
  <si>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</si>
  <si>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</si>
  <si>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</si>
  <si>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</si>
  <si>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</si>
  <si>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</si>
  <si>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</si>
  <si>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</si>
  <si>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</si>
  <si>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</si>
  <si>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</si>
  <si>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</si>
  <si>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</si>
  <si>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</si>
  <si>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</si>
  <si>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</si>
  <si>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</si>
  <si>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</si>
  <si>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</si>
  <si>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</si>
  <si>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</si>
  <si>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</si>
  <si>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</si>
  <si>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</si>
  <si>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</si>
  <si>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</si>
  <si>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</si>
  <si>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</si>
  <si>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</si>
  <si>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</si>
  <si>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</si>
  <si>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</si>
  <si>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</si>
  <si>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</si>
  <si>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</si>
  <si>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</si>
  <si>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</si>
  <si>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</si>
  <si>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</si>
  <si>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</si>
  <si>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</si>
  <si>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</si>
  <si>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</si>
  <si>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</si>
  <si>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</si>
  <si>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</si>
  <si>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</si>
  <si>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</si>
  <si>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</si>
  <si>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</si>
  <si>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</si>
  <si>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</si>
  <si>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</si>
  <si>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</si>
  <si>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</si>
  <si>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</si>
  <si>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</si>
  <si>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</si>
  <si>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</si>
  <si>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</si>
  <si>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</si>
  <si>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</si>
  <si>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</si>
  <si>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</si>
  <si>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</si>
  <si>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</si>
  <si>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</si>
  <si>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</si>
  <si>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</si>
  <si>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</si>
  <si>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</si>
  <si>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</si>
  <si>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</si>
  <si>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</si>
  <si>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</si>
  <si>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</si>
  <si>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</si>
  <si>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</si>
  <si>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</si>
  <si>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</si>
  <si>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</si>
  <si>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</si>
  <si>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</si>
  <si>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</si>
  <si>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</si>
  <si>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</si>
  <si>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</si>
  <si>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</si>
  <si>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</si>
  <si>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</si>
  <si>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</si>
  <si>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</si>
  <si>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</si>
  <si>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</si>
  <si>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</si>
  <si>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</si>
  <si>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</si>
  <si>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</si>
  <si>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</si>
  <si>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</si>
  <si>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</si>
  <si>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</si>
  <si>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</si>
  <si>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</si>
  <si>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</si>
  <si>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</si>
  <si>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</si>
  <si>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</si>
  <si>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</si>
  <si>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</si>
  <si>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</si>
  <si>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</si>
  <si>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</si>
  <si>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</si>
  <si>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</si>
  <si>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</si>
  <si>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</si>
  <si>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</si>
  <si>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</si>
  <si>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</si>
  <si>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</si>
  <si>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</si>
  <si>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</si>
  <si>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</si>
  <si>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</si>
  <si>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</si>
  <si>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</si>
  <si>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</si>
  <si>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</si>
  <si>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</si>
  <si>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</si>
  <si>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</si>
  <si>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</si>
  <si>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</si>
  <si>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</si>
  <si>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</si>
  <si>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</si>
  <si>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</si>
  <si>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</si>
  <si>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</si>
  <si>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</si>
  <si>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</si>
  <si>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</si>
  <si>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</si>
  <si>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</si>
  <si>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</si>
  <si>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</si>
  <si>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</si>
  <si>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</si>
  <si>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</si>
  <si>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</si>
  <si>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</si>
  <si>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</si>
  <si>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</si>
  <si>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</si>
  <si>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</si>
  <si>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</si>
  <si>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</si>
  <si>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</si>
  <si>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</si>
  <si>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</si>
  <si>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</si>
  <si>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</si>
  <si>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</si>
  <si>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</si>
  <si>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</si>
  <si>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</si>
  <si>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</si>
  <si>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</si>
  <si>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</si>
  <si>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</si>
  <si>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</si>
  <si>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</si>
  <si>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</si>
  <si>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</si>
  <si>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</si>
  <si>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</si>
  <si>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</si>
  <si>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</si>
  <si>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</si>
  <si>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</si>
  <si>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</si>
  <si>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</si>
  <si>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</si>
  <si>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</si>
  <si>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</si>
  <si>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</si>
  <si>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</si>
  <si>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</si>
  <si>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</si>
  <si>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</si>
  <si>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</si>
  <si>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</si>
  <si>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</si>
  <si>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</si>
  <si>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</si>
  <si>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</si>
  <si>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</si>
  <si>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</si>
  <si>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</si>
  <si>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</si>
  <si>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</si>
  <si>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</si>
  <si>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</si>
  <si>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</si>
  <si>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</si>
  <si>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</si>
  <si>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</si>
  <si>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</si>
  <si>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</si>
  <si>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</si>
  <si>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</si>
  <si>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</si>
  <si>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</si>
  <si>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</si>
  <si>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</si>
  <si>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</si>
  <si>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</si>
  <si>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</si>
  <si>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</si>
  <si>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</si>
  <si>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</si>
  <si>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</si>
  <si>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</si>
  <si>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</si>
  <si>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</si>
  <si>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</si>
  <si>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</si>
  <si>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</si>
  <si>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</si>
  <si>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</si>
  <si>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</si>
  <si>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</si>
  <si>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</si>
  <si>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</si>
  <si>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</si>
  <si>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</si>
  <si>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</si>
  <si>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</si>
  <si>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</si>
  <si>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</si>
  <si>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</si>
  <si>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</si>
  <si>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</si>
  <si>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</si>
  <si>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</si>
  <si>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</si>
  <si>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</si>
  <si>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</si>
  <si>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</si>
  <si>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</si>
  <si>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</si>
  <si>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</si>
  <si>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</si>
  <si>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</si>
  <si>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</si>
  <si>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</si>
  <si>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</si>
  <si>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</si>
  <si>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</si>
  <si>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</si>
  <si>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</si>
  <si>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</si>
  <si>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</si>
  <si>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</si>
  <si>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</si>
  <si>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</si>
  <si>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</si>
  <si>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</si>
  <si>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</si>
  <si>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</si>
  <si>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</si>
  <si>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</si>
  <si>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</si>
  <si>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</si>
  <si>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</si>
  <si>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</si>
  <si>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</si>
  <si>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</si>
  <si>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</si>
  <si>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</si>
  <si>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</si>
  <si>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</si>
  <si>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</si>
  <si>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</si>
  <si>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</si>
  <si>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</si>
  <si>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</si>
  <si>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</si>
  <si>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</si>
  <si>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</si>
  <si>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</si>
  <si>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</si>
  <si>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</si>
  <si>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</si>
  <si>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</si>
  <si>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</si>
  <si>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</si>
  <si>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</si>
  <si>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</si>
  <si>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</si>
  <si>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</si>
  <si>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</si>
  <si>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</si>
  <si>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</si>
  <si>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</si>
  <si>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</si>
  <si>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</si>
  <si>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</si>
  <si>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</si>
  <si>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</si>
  <si>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</si>
  <si>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</si>
  <si>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</si>
  <si>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</si>
  <si>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</si>
  <si>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</si>
  <si>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</si>
  <si>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</si>
  <si>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</si>
  <si>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</si>
  <si>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</si>
  <si>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</si>
  <si>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</si>
  <si>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</si>
  <si>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</si>
  <si>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</si>
  <si>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</si>
  <si>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</si>
  <si>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</si>
  <si>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</si>
  <si>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</si>
  <si>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</si>
  <si>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</si>
  <si>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</si>
  <si>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</si>
  <si>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</si>
  <si>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</si>
  <si>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</si>
  <si>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</si>
  <si>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</si>
  <si>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</si>
  <si>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</si>
  <si>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</si>
  <si>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</si>
  <si>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</si>
  <si>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</si>
  <si>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</si>
  <si>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</si>
  <si>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</si>
  <si>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</si>
  <si>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</si>
  <si>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</si>
  <si>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</si>
  <si>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</si>
  <si>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</si>
  <si>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</si>
  <si>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</si>
  <si>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</si>
  <si>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</si>
  <si>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</si>
  <si>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</si>
  <si>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</si>
  <si>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</si>
  <si>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</si>
  <si>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</si>
  <si>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</si>
  <si>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</si>
  <si>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</si>
  <si>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</si>
  <si>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</si>
  <si>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</si>
  <si>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</si>
  <si>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</si>
  <si>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</si>
  <si>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</si>
  <si>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</si>
  <si>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</si>
  <si>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</si>
  <si>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</si>
  <si>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</si>
  <si>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</si>
  <si>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</si>
  <si>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</si>
  <si>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</si>
  <si>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</si>
  <si>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</si>
  <si>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</si>
  <si>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</si>
  <si>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</si>
  <si>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</si>
  <si>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</si>
  <si>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</si>
  <si>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</si>
  <si>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</si>
  <si>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</si>
  <si>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</si>
  <si>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</si>
  <si>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</si>
  <si>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</si>
  <si>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</si>
  <si>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</si>
  <si>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</si>
  <si>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</si>
  <si>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</si>
  <si>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</si>
  <si>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</si>
  <si>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</si>
  <si>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</si>
  <si>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</si>
  <si>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</si>
  <si>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</si>
  <si>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</si>
  <si>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</si>
  <si>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</si>
  <si>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</si>
  <si>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</si>
  <si>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</si>
  <si>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</si>
  <si>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</si>
  <si>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</si>
  <si>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</si>
  <si>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</si>
  <si>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</si>
  <si>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</si>
  <si>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</si>
  <si>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</si>
  <si>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</si>
  <si>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</si>
  <si>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</si>
  <si>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</si>
  <si>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</si>
  <si>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</si>
  <si>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</si>
  <si>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</si>
  <si>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</si>
  <si>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</si>
  <si>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</si>
  <si>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</si>
  <si>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</si>
  <si>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</si>
  <si>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</si>
  <si>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</si>
  <si>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</si>
  <si>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</si>
  <si>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</si>
  <si>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</si>
  <si>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</si>
  <si>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</si>
  <si>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</si>
  <si>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</si>
  <si>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</si>
  <si>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</si>
  <si>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</si>
  <si>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</si>
  <si>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</si>
  <si>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</si>
  <si>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</si>
  <si>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</si>
  <si>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</si>
  <si>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</si>
  <si>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</si>
  <si>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</si>
  <si>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</si>
  <si>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</si>
  <si>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</si>
  <si>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</si>
  <si>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</si>
  <si>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</si>
  <si>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</si>
  <si>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</si>
  <si>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</si>
  <si>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</si>
  <si>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</si>
  <si>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</si>
  <si>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</si>
  <si>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</si>
  <si>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</si>
  <si>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</si>
  <si>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</si>
  <si>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</si>
  <si>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</si>
  <si>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</si>
  <si>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</si>
  <si>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</si>
  <si>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</si>
  <si>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</si>
  <si>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</si>
  <si>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</si>
  <si>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</si>
  <si>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</si>
  <si>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</si>
  <si>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</si>
  <si>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</si>
  <si>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</si>
  <si>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</si>
  <si>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</si>
  <si>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</si>
  <si>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</si>
  <si>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</si>
  <si>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</si>
  <si>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</si>
  <si>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</si>
  <si>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</si>
  <si>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</si>
  <si>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</si>
  <si>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</si>
  <si>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</si>
  <si>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</si>
  <si>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</si>
  <si>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</si>
  <si>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</si>
  <si>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</si>
  <si>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</si>
  <si>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</si>
  <si>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</si>
  <si>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</si>
  <si>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</si>
  <si>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</si>
  <si>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</si>
  <si>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</si>
  <si>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</si>
  <si>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</si>
  <si>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</si>
  <si>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</si>
  <si>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</si>
  <si>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</si>
  <si>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</si>
  <si>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</si>
  <si>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</si>
  <si>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</si>
  <si>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</si>
  <si>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</si>
  <si>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</si>
  <si>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</si>
  <si>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</si>
  <si>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</si>
  <si>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</si>
  <si>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</si>
  <si>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</si>
  <si>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</si>
  <si>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</si>
  <si>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</si>
  <si>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</si>
  <si>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</si>
  <si>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</si>
  <si>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</si>
  <si>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</si>
  <si>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</si>
  <si>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</si>
  <si>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</si>
  <si>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</si>
  <si>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</si>
  <si>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</si>
  <si>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</si>
  <si>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</si>
  <si>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</si>
  <si>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</si>
  <si>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</si>
  <si>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</si>
  <si>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</si>
  <si>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</si>
  <si>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</si>
  <si>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</si>
  <si>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</si>
  <si>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</si>
  <si>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</si>
  <si>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</si>
  <si>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</si>
  <si>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</si>
  <si>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</si>
  <si>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</si>
  <si>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</si>
  <si>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</si>
  <si>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</si>
  <si>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</si>
  <si>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</si>
  <si>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</si>
  <si>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</si>
  <si>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</si>
  <si>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</si>
  <si>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</si>
  <si>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</si>
  <si>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</si>
  <si>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</si>
  <si>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</si>
  <si>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</si>
  <si>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</si>
  <si>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</si>
  <si>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</si>
  <si>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</si>
  <si>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</si>
  <si>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</si>
  <si>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</si>
  <si>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</si>
  <si>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</si>
  <si>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</si>
  <si>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</si>
  <si>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</si>
  <si>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</si>
  <si>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</si>
  <si>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</si>
  <si>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</si>
  <si>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</si>
  <si>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</si>
  <si>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</si>
  <si>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</si>
  <si>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</si>
  <si>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</si>
  <si>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</si>
  <si>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</si>
  <si>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</si>
  <si>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</si>
  <si>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</si>
  <si>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</si>
  <si>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</si>
  <si>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</si>
  <si>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</si>
  <si>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</si>
  <si>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</si>
  <si>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</si>
  <si>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</si>
  <si>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</si>
  <si>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</si>
  <si>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</si>
  <si>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</si>
  <si>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</si>
  <si>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</si>
  <si>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</si>
  <si>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</si>
  <si>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</si>
  <si>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</si>
  <si>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</si>
  <si>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</si>
  <si>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</si>
  <si>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</si>
  <si>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</si>
  <si>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</si>
  <si>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</si>
  <si>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</si>
  <si>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</si>
  <si>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</si>
  <si>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</si>
  <si>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</si>
  <si>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</si>
  <si>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</si>
  <si>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</si>
  <si>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</si>
  <si>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</si>
  <si>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</si>
  <si>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</si>
  <si>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</si>
  <si>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</si>
  <si>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</si>
  <si>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</si>
  <si>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</si>
  <si>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</si>
  <si>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</si>
  <si>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</si>
  <si>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</si>
  <si>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</si>
  <si>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</si>
  <si>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</si>
  <si>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</si>
  <si>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</si>
  <si>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</si>
  <si>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</si>
  <si>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</si>
  <si>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</si>
  <si>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</si>
  <si>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</si>
  <si>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</si>
  <si>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</si>
  <si>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</si>
  <si>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</si>
  <si>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</si>
  <si>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</si>
  <si>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</si>
  <si>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</si>
  <si>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</si>
  <si>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</si>
  <si>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</si>
  <si>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</si>
  <si>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</si>
  <si>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</si>
  <si>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</si>
  <si>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</si>
  <si>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</si>
  <si>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</si>
  <si>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</si>
  <si>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</si>
  <si>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</si>
  <si>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</si>
  <si>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</si>
  <si>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</si>
  <si>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</si>
  <si>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</si>
  <si>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</si>
  <si>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</si>
  <si>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</si>
  <si>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</si>
  <si>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</si>
  <si>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</si>
  <si>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</si>
  <si>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</si>
  <si>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</si>
  <si>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</si>
  <si>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</si>
  <si>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</si>
  <si>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</si>
  <si>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</si>
  <si>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</si>
  <si>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</si>
  <si>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</si>
  <si>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</si>
  <si>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</si>
  <si>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</si>
  <si>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</si>
  <si>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</si>
  <si>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</si>
  <si>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</si>
  <si>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</si>
  <si>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</si>
  <si>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</si>
  <si>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</si>
  <si>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</si>
  <si>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</si>
  <si>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</si>
  <si>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</si>
  <si>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</si>
  <si>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</si>
  <si>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</si>
  <si>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</si>
  <si>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</si>
  <si>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</si>
  <si>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</si>
  <si>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</si>
  <si>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</si>
  <si>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</si>
  <si>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</si>
  <si>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</si>
  <si>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</si>
  <si>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</si>
  <si>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</si>
  <si>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</si>
  <si>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</si>
  <si>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 xml:space="preserve">Restored by PG </t>
  </si>
  <si>
    <t>`</t>
  </si>
  <si>
    <t xml:space="preserve"> PCM-20250215-00000830 </t>
  </si>
  <si>
    <t>LTE site still down and  site located in aramco area access issue need special permission</t>
  </si>
  <si>
    <t>PCM-20251128-00000470</t>
  </si>
  <si>
    <t xml:space="preserve">Rooftop site telecom team visited and found power disconnected from whole building / EM team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</si>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</sst>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7" dataDxfId="46" headerRowBorderDxfId="44" tableBorderDxfId="45" totalsRowBorderDxfId="43">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326.5070555555576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v>1</v>
      </c>
      <c r="D3" s="56"/>
      <c r="E3" s="135"/>
      <c r="F3" s="134"/>
      <c r="G3" s="133">
        <f ca="1">IFERROR(NOW()-F3,"-")</f>
        <v>45989.455481481484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45989.455481481484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45989.455481481484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45989.455481481484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45989.455481481484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45989.455481481484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45989.455481481484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45989.455481481484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45989.455481481484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45989.455481481484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45989.455481481484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45989.455481481484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45989.455481481484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45989.455481481484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45989.455481481484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45989.455481481484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45989.455481481484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45989.455481481484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45989.455481481484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45989.455481481484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45989.455481481484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45989.455481481484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45989.455481481484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45989.455481481484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45989.455481481484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45989.455481481484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45989.455481481484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45989.455481481484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45989.455481481484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45989.455481481484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45989.455481481484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45989.455481481484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45989.455481481484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45989.455481481484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45989.455481481484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45989.455481481484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45989.455481481484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45989.455481481484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67410E9-B7B6-4F72-A8D0-E64011C2B53B}"/>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164.45564351852227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5.0680625000022701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0.81467129629891133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0.15251851852372056</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45989.455481481484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45989.455481481484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45989.455481481484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45989.455481481484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45989.455481481484</v>
      </c>
      <c r="H11" s="100"/>
      <c r="I11" s="18" t="str">
        <f>IFERROR(VLOOKUP(D11,DB!A:F,6,0),"")</f>
        <v/>
      </c>
      <c r="J11" s="18" t="str">
        <f>IFERROR(VLOOKUP(D11,DB!A:G,7,0),"")</f>
        <v/>
      </c>
      <c r="K11" s="19" t="s">
        <v>39115</v>
      </c>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45989.455481481484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45989.455481481484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45989.455481481484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45989.455481481484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45989.455481481484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45989.455481481484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45989.455481481484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45989.455481481484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45989.455481481484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45989.455481481484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45989.455481481484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45989.455481481484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45989.455481481484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45989.455481481484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45989.455481481484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45989.455481481484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45989.455481481484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45989.455481481484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45989.455481481484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45989.455481481484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45989.455481481484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45989.455481481484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45989.455481481484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45989.455481481484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45989.455481481484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45989.455481481484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45989.455481481484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45989.455481481484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45989.455481481484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45989.455481481484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45989.455481481484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45989.455481481484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45989.455481481484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45989.455481481484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45989.455481481484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45989.455481481484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45989.455481481484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45989.455481481484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45989.455481481484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45989.455481481484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45989.455481481484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45989.455481481484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45989.455481481484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45989.455481481484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45989.455481481484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45989.455481481484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45989.455481481484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45989.455481481484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45989.455481481484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45989.455481481484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45989.455481481484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45989.455481481484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45989.455481481484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45989.455481481484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45989.455481481484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45989.455481481484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45989.455481481484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45989.455481481484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45989.455481481484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45989.455481481484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45989.455481481484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45989.455481481484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45989.455481481484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45989.455481481484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45989.455481481484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45989.455481481484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45989.455481481484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45989.455481481484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45989.455481481484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45989.455481481484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45989.455481481484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45989.455481481484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45989.455481481484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45989.455481481484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45989.455481481484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45989.455481481484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45989.455481481484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45989.455481481484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45989.455481481484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45989.455481481484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45989.455481481484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45989.455481481484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45989.455481481484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45989.455481481484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45989.455481481484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45989.455481481484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45989.455481481484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45989.455481481484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45989.455481481484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45989.455481481484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45989.455481481484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45989.455481481484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45989.455481481484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45989.455481481484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45989.455481481484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45989.455481481484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45989.455481481484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45989.455481481484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45989.455481481484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45989.455481481484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45989.455481481484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45989.455481481484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45989.455481481484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45989.455481481484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45989.455481481484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45989.455481481484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45989.455481481484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45989.455481481484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45989.455481481484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45989.455481481484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45989.455481481484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45989.455481481484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45989.455481481484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45989.455481481484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45989.455481481484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45989.455481481484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45989.455481481484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45989.455481481484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45989.455481481484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45989.455481481484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45989.455481481484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45989.455481481484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45989.455481481484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45989.455481481484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45989.455481481484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45989.455481481484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45989.455481481484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45989.455481481484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45989.455481481484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45989.455481481484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45989.455481481484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45989.455481481484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45989.455481481484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45989.455481481484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45989.455481481484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45989.455481481484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45989.455481481484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45989.455481481484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45989.455481481484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45989.455481481484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45989.455481481484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45989.455481481484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45989.455481481484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45989.455481481484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45989.455481481484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45989.455481481484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45989.455481481484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45989.455481481484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45989.455481481484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45989.455481481484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45989.455481481484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45989.455481481484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45989.455481481484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45989.455481481484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45989.455481481484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45989.455481481484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45989.455481481484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45989.455481481484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45989.455481481484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45989.455481481484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45989.455481481484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45989.455481481484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45989.455481481484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45989.455481481484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45989.455481481484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45989.455481481484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45989.455481481484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45989.455481481484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45989.455481481484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45989.455481481484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45989.455481481484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45989.455481481484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45989.455481481484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45989.455481481484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45989.455481481484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45989.455481481484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45989.455481481484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45989.455481481484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45989.455481481484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45989.455481481484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45989.455481481484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45989.455481481484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45989.455481481484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45989.455481481484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45989.455481481484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45989.455481481484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45989.455481481484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45989.455481481484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45989.455481481484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45989.455481481484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45989.455481481484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45989.455481481484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45989.455481481484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45989.455481481484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45989.455481481484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45989.455481481484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45989.455481481484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45989.455481481484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45989.455481481484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45989.455481481484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45989.455481481484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45989.455481481484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45989.455481481484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45989.455481481484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45989.455481481484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45989.455481481484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45989.455481481484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45989.455481481484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45989.455481481484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45989.455481481484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45989.455481481484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45989.455481481484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45989.455481481484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45989.455481481484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45989.455481481484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45989.455481481484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45989.455481481484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45989.455481481484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45989.455481481484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45989.455481481484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45989.455481481484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45989.455481481484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45989.455481481484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45989.455481481484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45989.455481481484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45989.455481481484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45989.455481481484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45989.455481481484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45989.455481481484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45989.455481481484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45989.455481481484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45989.455481481484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45989.455481481484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45989.455481481484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45989.455481481484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45989.455481481484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45989.455481481484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45989.455481481484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45989.455481481484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45989.455481481484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45989.455481481484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45989.455481481484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45989.455481481484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45989.455481481484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45989.455481481484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45989.455481481484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45989.455481481484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45989.455481481484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45989.455481481484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45989.455481481484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45989.455481481484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45989.455481481484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45989.455481481484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45989.455481481484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45989.455481481484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45989.455481481484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45989.455481481484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45989.455481481484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45989.455481481484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45989.455481481484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45989.455481481484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45989.455481481484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45989.455481481484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45989.455481481484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45989.455481481484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45989.455481481484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45989.455481481484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45989.455481481484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45989.455481481484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45989.455481481484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45989.455481481484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45989.455481481484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45989.455481481484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45989.455481481484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45989.455481481484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45989.455481481484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45989.455481481484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45989.455481481484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45989.455481481484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45989.455481481484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45989.455481481484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45989.455481481484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45989.455481481484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45989.455481481484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45989.455481481484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45989.455481481484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45989.455481481484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45989.455481481484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45989.455481481484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45989.455481481484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45989.455481481484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45989.455481481484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45989.455481481484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45989.455481481484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45989.455481481484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45989.455481481484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45989.455481481484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45989.455481481484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45989.455481481484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45989.455481481484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45989.455481481484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45989.455481481484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45989.455481481484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45989.455481481484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45989.455481481484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45989.455481481484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45989.455481481484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45989.455481481484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45989.455481481484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45989.455481481484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45989.455481481484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45989.455481481484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45989.455481481484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45989.455481481484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45989.455481481484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45989.455481481484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45989.455481481484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45989.455481481484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45989.455481481484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45989.455481481484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45989.455481481484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45989.455481481484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45989.455481481484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45989.455481481484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45989.455481481484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45989.455481481484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45989.455481481484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45989.455481481484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45989.455481481484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45989.455481481484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45989.455481481484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45989.455481481484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45989.455481481484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45989.455481481484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45989.455481481484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45989.455481481484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45989.455481481484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45989.455481481484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45989.455481481484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45989.455481481484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45989.455481481484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45989.455481481484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45989.455481481484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45989.455481481484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45989.455481481484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45989.455481481484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45989.455481481484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45989.455481481484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45989.455481481484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45989.455481481484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45989.455481481484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45989.455481481484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45989.455481481484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45989.455481481484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45989.455481481484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45989.455481481484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45989.455481481484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45989.455481481484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45989.455481481484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45989.455481481484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45989.455481481484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45989.455481481484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45989.455481481484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45989.455481481484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45989.455481481484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45989.455481481484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45989.455481481484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45989.455481481484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45989.455481481484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45989.455481481484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45989.455481481484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45989.455481481484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45989.455481481484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45989.455481481484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45989.455481481484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45989.455481481484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45989.455481481484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45989.455481481484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45989.455481481484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45989.455481481484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45989.455481481484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45989.455481481484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45989.455481481484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45989.455481481484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45989.455481481484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45989.455481481484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45989.455481481484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45989.455481481484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45989.455481481484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45989.455481481484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45989.455481481484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45989.455481481484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45989.455481481484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45989.455481481484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45989.455481481484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45989.455481481484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45989.455481481484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45989.455481481484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45989.455481481484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45989.455481481484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45989.455481481484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45989.455481481484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45989.455481481484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45989.455481481484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45989.455481481484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45989.455481481484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45989.455481481484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45989.455481481484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45989.455481481484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45989.455481481484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45989.455481481484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45989.455481481484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45989.455481481484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45989.455481481484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45989.455481481484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45989.455481481484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45989.455481481484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45989.455481481484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45989.455481481484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45989.455481481484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45989.455481481484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45989.455481481484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45989.455481481484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45989.455481481484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45989.455481481484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45989.455481481484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45989.455481481484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45989.455481481484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45989.455481481484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45989.455481481484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45989.455481481484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45989.455481481484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45989.455481481484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45989.455481481484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45989.455481481484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45989.455481481484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45989.455481481484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45989.455481481484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45989.455481481484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45989.455481481484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45989.455481481484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45989.455481481484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45989.455481481484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45989.455481481484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45989.455481481484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45989.455481481484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45989.455481481484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45989.455481481484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45989.455481481484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45989.455481481484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45989.455481481484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45989.455481481484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45989.455481481484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45989.455481481484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45989.455481481484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45989.455481481484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45989.455481481484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45989.455481481484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45989.455481481484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45989.455481481484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45989.455481481484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45989.455481481484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45989.455481481484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45989.455481481484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45989.455481481484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45989.455481481484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45989.455481481484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45989.455481481484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45989.455481481484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45989.455481481484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45989.455481481484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45989.455481481484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45989.455481481484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45989.455481481484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45989.455481481484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45989.455481481484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45989.455481481484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45989.455481481484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45989.455481481484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45989.455481481484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45989.455481481484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45989.455481481484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45989.455481481484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45989.455481481484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45989.455481481484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45989.455481481484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45989.455481481484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45989.455481481484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45989.455481481484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45989.455481481484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45989.455481481484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45989.455481481484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45989.455481481484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45989.455481481484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45989.455481481484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45989.455481481484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45989.455481481484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45989.455481481484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45989.455481481484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45989.455481481484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45989.455481481484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45989.455481481484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45989.455481481484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45989.455481481484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45989.455481481484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45989.455481481484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45989.455481481484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45989.455481481484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45989.455481481484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45989.455481481484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45989.455481481484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45989.455481481484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45989.455481481484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45989.455481481484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45989.455481481484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45989.455481481484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45989.455481481484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45989.455481481484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45989.455481481484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45989.455481481484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45989.455481481484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45989.455481481484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45989.455481481484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45989.455481481484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45989.455481481484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45989.455481481484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45989.455481481484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45989.455481481484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45989.455481481484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45989.455481481484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45989.455481481484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45989.455481481484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45989.455481481484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45989.455481481484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45989.455481481484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45989.455481481484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45989.455481481484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45989.455481481484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45989.455481481484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45989.455481481484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45989.455481481484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45989.455481481484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45989.455481481484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45989.455481481484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45989.455481481484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45989.455481481484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45989.455481481484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45989.455481481484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45989.455481481484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45989.455481481484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45989.455481481484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45989.455481481484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45989.455481481484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45989.455481481484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45989.455481481484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45989.455481481484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45989.455481481484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45989.455481481484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45989.455481481484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45989.455481481484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45989.455481481484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45989.455481481484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45989.455481481484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45989.455481481484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45989.455481481484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45989.455481481484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45989.455481481484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45989.455481481484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45989.455481481484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45989.455481481484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45989.455481481484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45989.455481481484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45989.455481481484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45989.455481481484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45989.455481481484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45989.455481481484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45989.455481481484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45989.455481481484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45989.455481481484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45989.455481481484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45989.455481481484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45989.455481481484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45989.455481481484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45989.455481481484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45989.455481481484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45989.455481481484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45989.455481481484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45989.455481481484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45989.455481481484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45989.455481481484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45989.455481481484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45989.455481481484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45989.455481481484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45989.455481481484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45989.455481481484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45989.455481481484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45989.455481481484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45989.455481481484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45989.455481481484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45989.455481481484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45989.455481481484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45989.455481481484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45989.455481481484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45989.455481481484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45989.455481481484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45989.455481481484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45989.455481481484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45989.455481481484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45989.455481481484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45989.455481481484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45989.455481481484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45989.455481481484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45989.455481481484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45989.455481481484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45989.455481481484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45989.455481481484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45989.455481481484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45989.455481481484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45989.455481481484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45989.455481481484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45989.455481481484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45989.455481481484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45989.455481481484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45989.455481481484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45989.455481481484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45989.455481481484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45989.455481481484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45989.455481481484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45989.455481481484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45989.455481481484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45989.455481481484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45989.455481481484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45989.455481481484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45989.455481481484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45989.455481481484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45989.455481481484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45989.455481481484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45989.455481481484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45989.455481481484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45989.455481481484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45989.455481481484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45989.455481481484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45989.455481481484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45989.455481481484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45989.455481481484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45989.455481481484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45989.455481481484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45989.455481481484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45989.455481481484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45989.455481481484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45989.455481481484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45989.455481481484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45989.455481481484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45989.455481481484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45989.455481481484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45989.455481481484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45989.455481481484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45989.455481481484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45989.455481481484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45989.455481481484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45989.455481481484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45989.455481481484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45989.455481481484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45989.455481481484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45989.455481481484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45989.455481481484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45989.455481481484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45989.455481481484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45989.455481481484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45989.455481481484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45989.455481481484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45989.455481481484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45989.455481481484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45989.455481481484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45989.455481481484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45989.455481481484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45989.455481481484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45989.455481481484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45989.455481481484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45989.455481481484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45989.455481481484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45989.455481481484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45989.455481481484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45989.455481481484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45989.455481481484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45989.455481481484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45989.455481481484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45989.455481481484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45989.455481481484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45989.455481481484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45989.455481481484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45989.455481481484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45989.455481481484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45989.455481481484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45989.455481481484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45989.455481481484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45989.455481481484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45989.455481481484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45989.455481481484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45989.455481481484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45989.455481481484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45989.455481481484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45989.455481481484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45989.455481481484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45989.455481481484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45989.455481481484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45989.455481481484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45989.455481481484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45989.455481481484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45989.455481481484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45989.455481481484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45989.455481481484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45989.455481481484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45989.455481481484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45989.455481481484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45989.455481481484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45989.455481481484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45989.455481481484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45989.455481481484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45989.455481481484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45989.455481481484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45989.455481481484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45989.455481481484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45989.455481481484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45989.455481481484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45989.455481481484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45989.455481481484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45989.455481481484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45989.455481481484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45989.455481481484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45989.455481481484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45989.455481481484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45989.455481481484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45989.455481481484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45989.455481481484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45989.455481481484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45989.455481481484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45989.455481481484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45989.455481481484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45989.455481481484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45989.455481481484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45989.455481481484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45989.455481481484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45989.455481481484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45989.455481481484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45989.455481481484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45989.455481481484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45989.455481481484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45989.455481481484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45989.455481481484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45989.455481481484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45989.455481481484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45989.455481481484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45989.455481481484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45989.455481481484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45989.455481481484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45989.455481481484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45989.455481481484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45989.455481481484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45989.455481481484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45989.455481481484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45989.455481481484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45989.455481481484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45989.455481481484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45989.455481481484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45989.455481481484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45989.455481481484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45989.455481481484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45989.455481481484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45989.455481481484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45989.455481481484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45989.455481481484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45989.455481481484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45989.455481481484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45989.455481481484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45989.455481481484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45989.455481481484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45989.455481481484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45989.455481481484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45989.455481481484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45989.455481481484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45989.455481481484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45989.455481481484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45989.455481481484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45989.455481481484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45989.455481481484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45989.455481481484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45989.455481481484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45989.455481481484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45989.455481481484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45989.455481481484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45989.455481481484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45989.455481481484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45989.455481481484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45989.455481481484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45989.455481481484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45989.455481481484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45989.455481481484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45989.455481481484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45989.455481481484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45989.455481481484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45989.455481481484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45989.455481481484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45989.455481481484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45989.455481481484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45989.455481481484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45989.455481481484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45989.455481481484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45989.455481481484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45989.455481481484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45989.455481481484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45989.455481481484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45989.455481481484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45989.455481481484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45989.455481481484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45989.455481481484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45989.455481481484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45989.455481481484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45989.455481481484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45989.455481481484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45989.455481481484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45989.455481481484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45989.455481481484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45989.455481481484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45989.455481481484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45989.455481481484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45989.455481481484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45989.455481481484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45989.455481481484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45989.455481481484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45989.455481481484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45989.455481481484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45989.455481481484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45989.455481481484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45989.455481481484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45989.455481481484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45989.455481481484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45989.455481481484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45989.455481481484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45989.455481481484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45989.455481481484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45989.455481481484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45989.455481481484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45989.455481481484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45989.455481481484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45989.455481481484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45989.455481481484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45989.455481481484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45989.455481481484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45989.455481481484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45989.455481481484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45989.455481481484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45989.455481481484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45989.455481481484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45989.455481481484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45989.455481481484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45989.455481481484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45989.455481481484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45989.455481481484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45989.455481481484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45989.455481481484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45989.455481481484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45989.455481481484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45989.455481481484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45989.455481481484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45989.455481481484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45989.455481481484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45989.455481481484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45989.455481481484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45989.455481481484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45989.455481481484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45989.455481481484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45989.455481481484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45989.455481481484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45989.455481481484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45989.455481481484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45989.455481481484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45989.455481481484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45989.455481481484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45989.455481481484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45989.455481481484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45989.455481481484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45989.455481481484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45989.455481481484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45989.455481481484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45989.455481481484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45989.455481481484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45989.455481481484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45989.455481481484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45989.455481481484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45989.455481481484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45989.455481481484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45989.455481481484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45989.455481481484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45989.455481481484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45989.455481481484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45989.455481481484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45989.455481481484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45989.455481481484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45989.455481481484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45989.455481481484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45989.455481481484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45989.455481481484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45989.455481481484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45989.455481481484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45989.455481481484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45989.455481481484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45989.455481481484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45989.455481481484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45989.455481481484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45989.455481481484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45989.455481481484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45989.455481481484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45989.455481481484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45989.455481481484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45989.455481481484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45989.455481481484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45989.455481481484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45989.455481481484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45989.455481481484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45989.455481481484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45989.455481481484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45989.455481481484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45989.455481481484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45989.455481481484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45989.455481481484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45989.455481481484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45989.455481481484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45989.455481481484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45989.455481481484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45989.455481481484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45989.455481481484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45989.455481481484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45989.455481481484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45989.455481481484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45989.455481481484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45989.455481481484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45989.455481481484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45989.455481481484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45989.455481481484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45989.455481481484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45989.455481481484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45989.455481481484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45989.455481481484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45989.455481481484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45989.455481481484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45989.455481481484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45989.455481481484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45989.455481481484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45989.455481481484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45989.455481481484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45989.455481481484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45989.455481481484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45989.455481481484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45989.455481481484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45989.455481481484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45989.455481481484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45989.455481481484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45989.455481481484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45989.455481481484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45989.455481481484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45989.455481481484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45989.455481481484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45989.455481481484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45989.455481481484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45989.455481481484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45989.455481481484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45989.455481481484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45989.455481481484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45989.455481481484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45989.455481481484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45989.455481481484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45989.455481481484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45989.455481481484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45989.455481481484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45989.455481481484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45989.455481481484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45989.455481481484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45989.455481481484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45989.455481481484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45989.455481481484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45989.455481481484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45989.455481481484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45989.455481481484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45989.455481481484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45989.455481481484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45989.455481481484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45989.455481481484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45989.455481481484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45989.455481481484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45989.455481481484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45989.455481481484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45989.455481481484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45989.455481481484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45989.455481481484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45989.455481481484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45989.455481481484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45989.455481481484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45989.455481481484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45989.455481481484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45989.455481481484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45989.455481481484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45989.455481481484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45989.455481481484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45989.455481481484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45989.455481481484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45989.455481481484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45989.455481481484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45989.455481481484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45989.455481481484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45989.455481481484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45989.455481481484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45989.455481481484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45989.455481481484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45989.455481481484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45989.455481481484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45989.455481481484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45989.455481481484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45989.455481481484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45989.455481481484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45989.455481481484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45989.455481481484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45989.455481481484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45989.455481481484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45989.455481481484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45989.455481481484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45989.455481481484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45989.455481481484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285.97476388888754</v>
      </c>
      <c r="H2" s="92">
        <v>45703.474768518521</v>
      </c>
      <c r="I2" s="92" t="str">
        <f>IFERROR(VLOOKUP(D2,DB!A:F,6,0),"")</f>
        <v>SCECO</v>
      </c>
      <c r="J2" s="92" t="str">
        <f>IFERROR(VLOOKUP(D2,DB!A:G,7,0),"")</f>
        <v>Dead</v>
      </c>
      <c r="K2" s="94" t="s">
        <v>39117</v>
      </c>
      <c r="L2" s="88" t="str">
        <f>IFERROR(VLOOKUP(D2,DB!A:I,9,0),"")</f>
        <v>Latis</v>
      </c>
    </row>
    <row r="3" spans="1:16" ht="31.5" customHeight="1">
      <c r="A3" s="110" t="s">
        <v>39118</v>
      </c>
      <c r="B3" s="88" t="str">
        <f>IFERROR(VLOOKUP(D3,DB!A:K,11,0),"")</f>
        <v>R4</v>
      </c>
      <c r="C3" s="90">
        <v>1</v>
      </c>
      <c r="D3" s="88" t="s">
        <v>37225</v>
      </c>
      <c r="E3" s="91" t="s">
        <v>39021</v>
      </c>
      <c r="F3" s="92">
        <v>45989.43540509259</v>
      </c>
      <c r="G3" s="93">
        <f t="shared" ref="G3:G5" ca="1" si="0">IFERROR(NOW()-F3,"")</f>
        <v>2.0076388893357944E-2</v>
      </c>
      <c r="H3" s="92">
        <v>45989.330555555556</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45989.455481481484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45989.455481481484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6:G69" ca="1" si="1">IFERROR(NOW()-F6,"")</f>
        <v>45989.455481481484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45989.455481481484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45989.455481481484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45989.455481481484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45989.455481481484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45989.455481481484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45989.455481481484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45989.455481481484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45989.455481481484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45989.455481481484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45989.455481481484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45989.455481481484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45989.455481481484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45989.455481481484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45989.455481481484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45989.455481481484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45989.455481481484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45989.455481481484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45989.455481481484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45989.455481481484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45989.455481481484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45989.455481481484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45989.455481481484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45989.455481481484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45989.455481481484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45989.455481481484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45989.455481481484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45989.455481481484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45989.455481481484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45989.455481481484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45989.455481481484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45989.455481481484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45989.455481481484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45989.455481481484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45989.455481481484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45989.455481481484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45989.455481481484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45989.455481481484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45989.455481481484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45989.455481481484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45989.455481481484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45989.455481481484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45989.455481481484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45989.455481481484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45989.455481481484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45989.455481481484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45989.455481481484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45989.455481481484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45989.455481481484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45989.455481481484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45989.455481481484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45989.455481481484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45989.455481481484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45989.455481481484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45989.455481481484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45989.455481481484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45989.455481481484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45989.455481481484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45989.455481481484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45989.455481481484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45989.455481481484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45989.455481481484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45989.455481481484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45989.455481481484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45989.455481481484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45989.455481481484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45989.455481481484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45989.455481481484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45989.455481481484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45989.455481481484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45989.455481481484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45989.455481481484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45989.455481481484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45989.455481481484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45989.455481481484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45989.455481481484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45989.455481481484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45989.455481481484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45989.455481481484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45989.455481481484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45989.455481481484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45989.455481481484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45989.455481481484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45989.455481481484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45989.455481481484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45989.455481481484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45989.455481481484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45989.455481481484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45989.455481481484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45989.455481481484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45989.455481481484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45989.455481481484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45989.455481481484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45989.455481481484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45989.455481481484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45989.455481481484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45989.455481481484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45989.455481481484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45989.455481481484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45989.455481481484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45989.455481481484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45989.455481481484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45989.455481481484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45989.455481481484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45989.455481481484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45989.455481481484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45989.455481481484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45989.455481481484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45989.455481481484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45989.455481481484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45989.455481481484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45989.455481481484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45989.455481481484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45989.455481481484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45989.455481481484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45989.455481481484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45989.455481481484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45989.455481481484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45989.455481481484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45989.455481481484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45989.455481481484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45989.455481481484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45989.455481481484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45989.455481481484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45989.455481481484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45989.455481481484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45989.455481481484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45989.455481481484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45989.455481481484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45989.455481481484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45989.455481481484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45989.455481481484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45989.455481481484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45989.455481481484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45989.455481481484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45989.455481481484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45989.455481481484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45989.455481481484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45989.455481481484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45989.455481481484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45989.455481481484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45989.455481481484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45989.455481481484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45989.455481481484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45989.455481481484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45989.455481481484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45989.455481481484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45989.455481481484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45989.455481481484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45989.455481481484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45989.455481481484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45989.455481481484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45989.455481481484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45989.455481481484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45989.455481481484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45989.455481481484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45989.455481481484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45989.455481481484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45989.455481481484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45989.455481481484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45989.455481481484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45989.455481481484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45989.455481481484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45989.455481481484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45989.455481481484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45989.455481481484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45989.455481481484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45989.455481481484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45989.455481481484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45989.455481481484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45989.455481481484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45989.455481481484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45989.455481481484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45989.455481481484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45989.455481481484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45989.455481481484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45989.455481481484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45989.455481481484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45989.455481481484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45989.455481481484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45989.455481481484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45989.455481481484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45989.455481481484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45989.455481481484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45989.455481481484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45989.455481481484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45989.455481481484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45989.455481481484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45989.455481481484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45989.455481481484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45989.455481481484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45989.455481481484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61" ca="1" si="4">IFERROR(NOW()-F198,"")</f>
        <v>45989.455481481484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45989.455481481484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45989.455481481484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45989.455481481484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45989.455481481484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45989.455481481484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45989.455481481484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45989.455481481484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45989.455481481484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45989.455481481484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45989.455481481484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45989.455481481484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45989.455481481484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45989.455481481484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45989.455481481484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45989.455481481484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45989.455481481484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45989.455481481484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45989.455481481484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45989.455481481484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45989.455481481484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45989.455481481484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45989.455481481484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45989.455481481484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45989.455481481484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45989.455481481484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45989.455481481484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45989.455481481484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45989.455481481484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45989.455481481484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45989.455481481484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45989.455481481484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45989.455481481484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45989.455481481484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45989.455481481484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45989.455481481484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45989.455481481484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45989.455481481484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45989.455481481484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45989.455481481484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45989.455481481484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45989.455481481484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45989.455481481484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45989.455481481484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45989.455481481484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45989.455481481484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45989.455481481484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45989.455481481484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45989.455481481484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45989.455481481484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45989.455481481484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45989.455481481484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45989.455481481484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45989.455481481484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45989.455481481484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45989.455481481484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45989.455481481484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45989.455481481484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45989.455481481484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45989.455481481484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45989.455481481484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45989.455481481484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45989.455481481484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45989.455481481484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ref="G262:G307" ca="1" si="5">IFERROR(NOW()-F262,"")</f>
        <v>45989.455481481484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45989.455481481484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45989.455481481484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45989.455481481484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45989.455481481484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45989.455481481484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45989.455481481484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45989.455481481484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45989.455481481484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45989.455481481484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45989.455481481484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45989.455481481484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45989.455481481484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45989.455481481484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45989.455481481484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45989.455481481484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45989.455481481484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45989.455481481484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45989.455481481484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45989.455481481484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45989.455481481484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45989.455481481484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45989.455481481484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45989.455481481484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45989.455481481484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45989.455481481484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45989.455481481484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45989.455481481484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45989.455481481484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45989.455481481484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45989.455481481484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45989.455481481484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45989.455481481484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45989.455481481484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45989.455481481484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45989.455481481484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45989.455481481484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45989.455481481484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45989.455481481484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45989.455481481484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45989.455481481484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45989.455481481484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45989.455481481484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45989.455481481484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45989.455481481484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45989.455481481484</v>
      </c>
      <c r="H307" s="92"/>
      <c r="I307" s="110" t="str">
        <f>IFERROR(VLOOKUP(D307,DB!A:F,6,0),"")</f>
        <v/>
      </c>
      <c r="J307" s="110" t="str">
        <f>IFERROR(VLOOKUP(D307,DB!A:G,7,0),"")</f>
        <v/>
      </c>
      <c r="K307" s="94"/>
      <c r="L307" s="88" t="str">
        <f>IFERROR(VLOOKUP(D307,DB!A:I,9,0),"")</f>
        <v/>
      </c>
    </row>
  </sheetData>
  <dataValidations count="2">
    <dataValidation allowBlank="1" showInputMessage="1" showErrorMessage="1" sqref="E1" xr:uid="{A4F81451-56CC-4543-9497-104C4E44EE4B}"/>
    <dataValidation type="list" allowBlank="1" showInputMessage="1" showErrorMessage="1" sqref="E2:E3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97.623421296295419</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63.266604166667094</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40.794370370371325</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8.0821828703701613</v>
      </c>
      <c r="H5" s="146">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148"/>
      <c r="E6" s="37"/>
      <c r="F6" s="38"/>
      <c r="G6" s="143">
        <f t="shared" ref="G6:G15" ca="1" si="2">IFERROR(NOW()-F6,"")</f>
        <v>45989.455481481484</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45989.455481481484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45989.455481481484</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45989.455481481484</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45989.455481481484</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45989.455481481484</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45989.455481481484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45989.455481481484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45989.455481481484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45989.455481481484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45989.455481481484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45989.455481481484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45989.455481481484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45989.455481481484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45989.455481481484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45989.455481481484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45989.455481481484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45989.455481481484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45989.455481481484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45989.455481481484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45989.455481481484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45989.455481481484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45989.455481481484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45989.455481481484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45989.455481481484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45989.455481481484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45989.455481481484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45989.455481481484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45989.455481481484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45989.455481481484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45989.455481481484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45989.455481481484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45989.455481481484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45989.455481481484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45989.455481481484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45989.455481481484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45989.455481481484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45989.455481481484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45989.455481481484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45989.455481481484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45989.455481481484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45989.455481481484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45989.455481481484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45989.455481481484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39128</v>
      </c>
      <c r="B2" s="123" t="str">
        <f>IFERROR(VLOOKUP(D2,DB!A:K,11,0),"")</f>
        <v>R6</v>
      </c>
      <c r="C2" s="124">
        <v>1</v>
      </c>
      <c r="D2" s="123" t="s">
        <v>34023</v>
      </c>
      <c r="E2" s="106" t="s">
        <v>39021</v>
      </c>
      <c r="F2" s="125"/>
      <c r="G2" s="72">
        <f ca="1">IFERROR(NOW()-F2,"-")</f>
        <v>45989.455481481484</v>
      </c>
      <c r="H2" s="125">
        <v>45989.321909722225</v>
      </c>
      <c r="I2" s="123" t="str">
        <f>IFERROR(VLOOKUP(D2,DB!A:F,6,0),"")</f>
        <v>SCECO</v>
      </c>
      <c r="J2" s="123" t="str">
        <f>IFERROR(VLOOKUP(D2,DB!A:G,7,0),"")</f>
        <v>Vandalized</v>
      </c>
      <c r="K2" s="126" t="s">
        <v>39129</v>
      </c>
      <c r="L2" s="127" t="str">
        <f>IFERROR(VLOOKUP(D2,DB!A:I,9,0),"")</f>
        <v>Latis</v>
      </c>
    </row>
    <row r="3" spans="1:16382" ht="31.5" customHeight="1">
      <c r="A3" s="122"/>
      <c r="B3" s="123" t="str">
        <f>IFERROR(VLOOKUP(D3,DB!A:K,11,0),"")</f>
        <v/>
      </c>
      <c r="C3" s="124"/>
      <c r="D3" s="123"/>
      <c r="E3" s="106"/>
      <c r="F3" s="125"/>
      <c r="G3" s="72">
        <f t="shared" ref="G3:G7" ca="1" si="0">IFERROR(NOW()-F3,"-")</f>
        <v>45989.455481481484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45989.455481481484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45989.455481481484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45989.455481481484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45989.455481481484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45989.455481481484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45989.455481481484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45989.455481481484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45989.455481481484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45989.455481481484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45989.455481481484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45989.455481481484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45989.455481481484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45989.455481481484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45989.455481481484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45989.455481481484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45989.455481481484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45989.455481481484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45989.455481481484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45989.455481481484</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45989.455481481484</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45989.455481481484</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2025-11-28T07:58:18Z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